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esktop\vishant\"/>
    </mc:Choice>
  </mc:AlternateContent>
  <xr:revisionPtr revIDLastSave="0" documentId="13_ncr:1_{35919B9A-62C1-47A1-8D25-C4B3F9245E46}" xr6:coauthVersionLast="47" xr6:coauthVersionMax="47" xr10:uidLastSave="{00000000-0000-0000-0000-000000000000}"/>
  <bookViews>
    <workbookView xWindow="0" yWindow="720" windowWidth="23040" windowHeight="12240" activeTab="4" xr2:uid="{F4A24412-37CC-4FAB-81A7-10BB4500B163}"/>
  </bookViews>
  <sheets>
    <sheet name="Start Up Costs" sheetId="1" r:id="rId1"/>
    <sheet name="Income Y1" sheetId="2" r:id="rId2"/>
    <sheet name="Income Y2" sheetId="3" r:id="rId3"/>
    <sheet name="Income Y3" sheetId="4" r:id="rId4"/>
    <sheet name="Cash Flow Y1" sheetId="5" r:id="rId5"/>
    <sheet name="Cash Flow Y2" sheetId="6" r:id="rId6"/>
    <sheet name="Cash Flow Y3" sheetId="7" r:id="rId7"/>
    <sheet name="Balance Sheet Year 1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8" l="1"/>
  <c r="C8" i="8"/>
  <c r="C5" i="8"/>
  <c r="N5" i="7"/>
  <c r="N6" i="7"/>
  <c r="N7" i="7"/>
  <c r="N10" i="7"/>
  <c r="N11" i="7"/>
  <c r="N14" i="7"/>
  <c r="N15" i="7"/>
  <c r="N16" i="7"/>
  <c r="N17" i="7"/>
  <c r="N18" i="7"/>
  <c r="N19" i="7"/>
  <c r="N20" i="7"/>
  <c r="N21" i="7"/>
  <c r="N22" i="7"/>
  <c r="N24" i="7"/>
  <c r="N25" i="7"/>
  <c r="N4" i="7"/>
  <c r="N5" i="6"/>
  <c r="N6" i="6"/>
  <c r="N7" i="6"/>
  <c r="N10" i="6"/>
  <c r="N11" i="6"/>
  <c r="N14" i="6"/>
  <c r="N15" i="6"/>
  <c r="N16" i="6"/>
  <c r="N17" i="6"/>
  <c r="N18" i="6"/>
  <c r="N19" i="6"/>
  <c r="N20" i="6"/>
  <c r="N21" i="6"/>
  <c r="N22" i="6"/>
  <c r="N24" i="6"/>
  <c r="N25" i="6"/>
  <c r="N4" i="6"/>
  <c r="N5" i="5"/>
  <c r="N6" i="5"/>
  <c r="N8" i="5"/>
  <c r="N9" i="5"/>
  <c r="N12" i="5"/>
  <c r="N13" i="5"/>
  <c r="N14" i="5"/>
  <c r="N15" i="5"/>
  <c r="N16" i="5"/>
  <c r="N17" i="5"/>
  <c r="N18" i="5"/>
  <c r="N19" i="5"/>
  <c r="N20" i="5"/>
  <c r="N22" i="5"/>
  <c r="N23" i="5"/>
  <c r="N4" i="5"/>
  <c r="N5" i="4"/>
  <c r="N6" i="4"/>
  <c r="N7" i="4"/>
  <c r="N9" i="4"/>
  <c r="N10" i="4"/>
  <c r="N11" i="4"/>
  <c r="N12" i="4"/>
  <c r="N13" i="4"/>
  <c r="N14" i="4"/>
  <c r="N15" i="4"/>
  <c r="N16" i="4"/>
  <c r="N17" i="4"/>
  <c r="N19" i="4"/>
  <c r="N20" i="4"/>
  <c r="N4" i="4"/>
  <c r="N5" i="3"/>
  <c r="N6" i="3"/>
  <c r="N7" i="3"/>
  <c r="N9" i="3"/>
  <c r="N10" i="3"/>
  <c r="N11" i="3"/>
  <c r="N12" i="3"/>
  <c r="N13" i="3"/>
  <c r="N14" i="3"/>
  <c r="N15" i="3"/>
  <c r="N16" i="3"/>
  <c r="N17" i="3"/>
  <c r="N19" i="3"/>
  <c r="N20" i="3"/>
  <c r="N4" i="3"/>
  <c r="N5" i="2"/>
  <c r="N6" i="2"/>
  <c r="N8" i="2"/>
  <c r="N9" i="2"/>
  <c r="N10" i="2"/>
  <c r="N11" i="2"/>
  <c r="N12" i="2"/>
  <c r="N13" i="2"/>
  <c r="N14" i="2"/>
  <c r="N15" i="2"/>
  <c r="N16" i="2"/>
  <c r="N18" i="2"/>
  <c r="N19" i="2"/>
  <c r="N4" i="2"/>
  <c r="B23" i="5"/>
  <c r="M24" i="7"/>
  <c r="L24" i="7"/>
  <c r="K24" i="7"/>
  <c r="J24" i="7"/>
  <c r="I24" i="7"/>
  <c r="H24" i="7"/>
  <c r="G24" i="7"/>
  <c r="F24" i="7"/>
  <c r="E24" i="7"/>
  <c r="D24" i="7"/>
  <c r="C24" i="7"/>
  <c r="M22" i="7"/>
  <c r="L22" i="7"/>
  <c r="K22" i="7"/>
  <c r="J22" i="7"/>
  <c r="I22" i="7"/>
  <c r="H22" i="7"/>
  <c r="G22" i="7"/>
  <c r="F22" i="7"/>
  <c r="E22" i="7"/>
  <c r="D22" i="7"/>
  <c r="C22" i="7"/>
  <c r="M7" i="7"/>
  <c r="M4" i="7" s="1"/>
  <c r="M6" i="7" s="1"/>
  <c r="L7" i="7"/>
  <c r="L4" i="7" s="1"/>
  <c r="L6" i="7" s="1"/>
  <c r="L10" i="7" s="1"/>
  <c r="K7" i="7"/>
  <c r="K4" i="7" s="1"/>
  <c r="K6" i="7" s="1"/>
  <c r="K10" i="7" s="1"/>
  <c r="J7" i="7"/>
  <c r="J4" i="7" s="1"/>
  <c r="J6" i="7" s="1"/>
  <c r="I7" i="7"/>
  <c r="I4" i="7" s="1"/>
  <c r="I6" i="7" s="1"/>
  <c r="H7" i="7"/>
  <c r="G7" i="7"/>
  <c r="G4" i="7" s="1"/>
  <c r="G6" i="7" s="1"/>
  <c r="F7" i="7"/>
  <c r="F4" i="7" s="1"/>
  <c r="F6" i="7" s="1"/>
  <c r="E7" i="7"/>
  <c r="E4" i="7" s="1"/>
  <c r="E6" i="7" s="1"/>
  <c r="D7" i="7"/>
  <c r="D4" i="7" s="1"/>
  <c r="D6" i="7" s="1"/>
  <c r="D10" i="7" s="1"/>
  <c r="C7" i="7"/>
  <c r="C4" i="7" s="1"/>
  <c r="C6" i="7" s="1"/>
  <c r="C10" i="7" s="1"/>
  <c r="B7" i="7"/>
  <c r="B4" i="7" s="1"/>
  <c r="B21" i="7" s="1"/>
  <c r="H4" i="7"/>
  <c r="H6" i="7" s="1"/>
  <c r="H10" i="7" s="1"/>
  <c r="C10" i="6"/>
  <c r="C11" i="6" s="1"/>
  <c r="C25" i="6" s="1"/>
  <c r="F10" i="6"/>
  <c r="I10" i="6"/>
  <c r="M24" i="6"/>
  <c r="L24" i="6"/>
  <c r="K24" i="6"/>
  <c r="J24" i="6"/>
  <c r="I24" i="6"/>
  <c r="H24" i="6"/>
  <c r="G24" i="6"/>
  <c r="F24" i="6"/>
  <c r="E24" i="6"/>
  <c r="D24" i="6"/>
  <c r="C24" i="6"/>
  <c r="B24" i="6"/>
  <c r="M22" i="6"/>
  <c r="L22" i="6"/>
  <c r="K22" i="6"/>
  <c r="J22" i="6"/>
  <c r="I22" i="6"/>
  <c r="H22" i="6"/>
  <c r="G22" i="6"/>
  <c r="F22" i="6"/>
  <c r="E22" i="6"/>
  <c r="D22" i="6"/>
  <c r="C22" i="6"/>
  <c r="B22" i="6"/>
  <c r="M7" i="6"/>
  <c r="L7" i="6"/>
  <c r="L4" i="6" s="1"/>
  <c r="L6" i="6" s="1"/>
  <c r="L10" i="6" s="1"/>
  <c r="K7" i="6"/>
  <c r="K4" i="6" s="1"/>
  <c r="K6" i="6" s="1"/>
  <c r="K10" i="6" s="1"/>
  <c r="J7" i="6"/>
  <c r="J4" i="6" s="1"/>
  <c r="J6" i="6" s="1"/>
  <c r="J10" i="6" s="1"/>
  <c r="J11" i="6" s="1"/>
  <c r="J25" i="6" s="1"/>
  <c r="I7" i="6"/>
  <c r="H7" i="6"/>
  <c r="H4" i="6" s="1"/>
  <c r="H6" i="6" s="1"/>
  <c r="H10" i="6" s="1"/>
  <c r="G7" i="6"/>
  <c r="G4" i="6" s="1"/>
  <c r="G6" i="6" s="1"/>
  <c r="G10" i="6" s="1"/>
  <c r="G11" i="6" s="1"/>
  <c r="G25" i="6" s="1"/>
  <c r="F7" i="6"/>
  <c r="F4" i="6" s="1"/>
  <c r="F6" i="6" s="1"/>
  <c r="E7" i="6"/>
  <c r="D7" i="6"/>
  <c r="C7" i="6"/>
  <c r="B7" i="6"/>
  <c r="B4" i="6" s="1"/>
  <c r="B6" i="6" s="1"/>
  <c r="B10" i="6" s="1"/>
  <c r="B11" i="6" s="1"/>
  <c r="B25" i="6" s="1"/>
  <c r="M4" i="6"/>
  <c r="M6" i="6" s="1"/>
  <c r="M10" i="6" s="1"/>
  <c r="M11" i="6" s="1"/>
  <c r="M25" i="6" s="1"/>
  <c r="I4" i="6"/>
  <c r="I6" i="6" s="1"/>
  <c r="E4" i="6"/>
  <c r="E6" i="6" s="1"/>
  <c r="E10" i="6" s="1"/>
  <c r="D4" i="6"/>
  <c r="D6" i="6" s="1"/>
  <c r="D10" i="6" s="1"/>
  <c r="D11" i="6" s="1"/>
  <c r="D25" i="6" s="1"/>
  <c r="C4" i="6"/>
  <c r="C6" i="6" s="1"/>
  <c r="F8" i="5"/>
  <c r="M6" i="5"/>
  <c r="L6" i="5"/>
  <c r="K6" i="5"/>
  <c r="J6" i="5"/>
  <c r="I6" i="5"/>
  <c r="H6" i="5"/>
  <c r="G6" i="5"/>
  <c r="F6" i="5"/>
  <c r="E6" i="5"/>
  <c r="D6" i="5"/>
  <c r="C6" i="5"/>
  <c r="B6" i="5"/>
  <c r="M5" i="5"/>
  <c r="M8" i="5" s="1"/>
  <c r="L5" i="5"/>
  <c r="L8" i="5" s="1"/>
  <c r="L9" i="5" s="1"/>
  <c r="L23" i="5" s="1"/>
  <c r="K5" i="5"/>
  <c r="K8" i="5" s="1"/>
  <c r="J5" i="5"/>
  <c r="J8" i="5" s="1"/>
  <c r="I5" i="5"/>
  <c r="H5" i="5"/>
  <c r="G5" i="5"/>
  <c r="E5" i="5"/>
  <c r="D5" i="5"/>
  <c r="D8" i="5" s="1"/>
  <c r="C5" i="5"/>
  <c r="C8" i="5" s="1"/>
  <c r="C9" i="5" s="1"/>
  <c r="C23" i="5" s="1"/>
  <c r="B5" i="5"/>
  <c r="B8" i="5" s="1"/>
  <c r="B9" i="5" s="1"/>
  <c r="C17" i="4"/>
  <c r="D17" i="4"/>
  <c r="E17" i="4"/>
  <c r="F17" i="4"/>
  <c r="G17" i="4"/>
  <c r="H17" i="4"/>
  <c r="I17" i="4"/>
  <c r="J17" i="4"/>
  <c r="K17" i="4"/>
  <c r="L17" i="4"/>
  <c r="M17" i="4"/>
  <c r="B17" i="4"/>
  <c r="C19" i="3"/>
  <c r="D19" i="3"/>
  <c r="E19" i="3"/>
  <c r="E20" i="3" s="1"/>
  <c r="F19" i="3"/>
  <c r="F20" i="3" s="1"/>
  <c r="G19" i="3"/>
  <c r="H19" i="3"/>
  <c r="I19" i="3"/>
  <c r="J19" i="3"/>
  <c r="K19" i="3"/>
  <c r="L19" i="3"/>
  <c r="M19" i="3"/>
  <c r="M20" i="3" s="1"/>
  <c r="C17" i="3"/>
  <c r="D17" i="3"/>
  <c r="E17" i="3"/>
  <c r="F17" i="3"/>
  <c r="G17" i="3"/>
  <c r="H17" i="3"/>
  <c r="I17" i="3"/>
  <c r="J17" i="3"/>
  <c r="K17" i="3"/>
  <c r="L17" i="3"/>
  <c r="M17" i="3"/>
  <c r="B17" i="3"/>
  <c r="B16" i="4"/>
  <c r="B19" i="4" s="1"/>
  <c r="C6" i="3"/>
  <c r="D6" i="3"/>
  <c r="E6" i="3"/>
  <c r="F6" i="3"/>
  <c r="G6" i="3"/>
  <c r="H6" i="3"/>
  <c r="I6" i="3"/>
  <c r="J6" i="3"/>
  <c r="K6" i="3"/>
  <c r="L6" i="3"/>
  <c r="M6" i="3"/>
  <c r="B6" i="3"/>
  <c r="C6" i="4"/>
  <c r="D6" i="4"/>
  <c r="E6" i="4"/>
  <c r="F6" i="4"/>
  <c r="G6" i="4"/>
  <c r="H6" i="4"/>
  <c r="I6" i="4"/>
  <c r="J6" i="4"/>
  <c r="K6" i="4"/>
  <c r="L6" i="4"/>
  <c r="M6" i="4"/>
  <c r="B6" i="4"/>
  <c r="C7" i="4"/>
  <c r="D7" i="4"/>
  <c r="E7" i="4"/>
  <c r="F7" i="4"/>
  <c r="G7" i="4"/>
  <c r="H7" i="4"/>
  <c r="H4" i="4" s="1"/>
  <c r="I7" i="4"/>
  <c r="J7" i="4"/>
  <c r="J4" i="4" s="1"/>
  <c r="K7" i="4"/>
  <c r="L7" i="4"/>
  <c r="M7" i="4"/>
  <c r="B7" i="4"/>
  <c r="L4" i="4"/>
  <c r="M19" i="4"/>
  <c r="M20" i="4" s="1"/>
  <c r="L19" i="4"/>
  <c r="L20" i="4" s="1"/>
  <c r="K19" i="4"/>
  <c r="K20" i="4" s="1"/>
  <c r="J19" i="4"/>
  <c r="I19" i="4"/>
  <c r="H19" i="4"/>
  <c r="G19" i="4"/>
  <c r="G20" i="4" s="1"/>
  <c r="F19" i="4"/>
  <c r="E19" i="4"/>
  <c r="E20" i="4" s="1"/>
  <c r="D19" i="4"/>
  <c r="C19" i="4"/>
  <c r="M4" i="4"/>
  <c r="E4" i="4"/>
  <c r="H20" i="4"/>
  <c r="C20" i="4"/>
  <c r="K4" i="4"/>
  <c r="I4" i="4"/>
  <c r="G4" i="4"/>
  <c r="F4" i="4"/>
  <c r="D4" i="4"/>
  <c r="C4" i="4"/>
  <c r="B4" i="4"/>
  <c r="C20" i="3"/>
  <c r="B19" i="3"/>
  <c r="M7" i="3"/>
  <c r="M4" i="3" s="1"/>
  <c r="L7" i="3"/>
  <c r="L4" i="3" s="1"/>
  <c r="K7" i="3"/>
  <c r="K4" i="3" s="1"/>
  <c r="J7" i="3"/>
  <c r="J4" i="3" s="1"/>
  <c r="I7" i="3"/>
  <c r="I4" i="3" s="1"/>
  <c r="H7" i="3"/>
  <c r="H4" i="3" s="1"/>
  <c r="G7" i="3"/>
  <c r="G4" i="3" s="1"/>
  <c r="F7" i="3"/>
  <c r="F4" i="3" s="1"/>
  <c r="E7" i="3"/>
  <c r="E4" i="3" s="1"/>
  <c r="D7" i="3"/>
  <c r="D4" i="3" s="1"/>
  <c r="C7" i="3"/>
  <c r="C4" i="3" s="1"/>
  <c r="B7" i="3"/>
  <c r="B4" i="3" s="1"/>
  <c r="M6" i="2"/>
  <c r="L6" i="2"/>
  <c r="K6" i="2"/>
  <c r="J6" i="2"/>
  <c r="I6" i="2"/>
  <c r="H6" i="2"/>
  <c r="G6" i="2"/>
  <c r="F6" i="2"/>
  <c r="E6" i="2"/>
  <c r="D6" i="2"/>
  <c r="C6" i="2"/>
  <c r="B6" i="2"/>
  <c r="F19" i="2"/>
  <c r="J19" i="2"/>
  <c r="I19" i="2"/>
  <c r="C5" i="2"/>
  <c r="C19" i="2" s="1"/>
  <c r="D5" i="2"/>
  <c r="E5" i="2"/>
  <c r="E19" i="2" s="1"/>
  <c r="G5" i="2"/>
  <c r="G19" i="2" s="1"/>
  <c r="H5" i="2"/>
  <c r="H19" i="2" s="1"/>
  <c r="I5" i="2"/>
  <c r="J5" i="2"/>
  <c r="K5" i="2"/>
  <c r="K19" i="2" s="1"/>
  <c r="L5" i="2"/>
  <c r="L19" i="2" s="1"/>
  <c r="M5" i="2"/>
  <c r="M19" i="2" s="1"/>
  <c r="B5" i="2"/>
  <c r="B19" i="2" s="1"/>
  <c r="D11" i="7" l="1"/>
  <c r="D25" i="7" s="1"/>
  <c r="L11" i="7"/>
  <c r="L25" i="7" s="1"/>
  <c r="D9" i="5"/>
  <c r="D23" i="5" s="1"/>
  <c r="M9" i="5"/>
  <c r="M23" i="5" s="1"/>
  <c r="K9" i="5"/>
  <c r="K23" i="5" s="1"/>
  <c r="H11" i="6"/>
  <c r="H25" i="6" s="1"/>
  <c r="E11" i="6"/>
  <c r="E25" i="6" s="1"/>
  <c r="F11" i="6"/>
  <c r="F25" i="6" s="1"/>
  <c r="K11" i="6"/>
  <c r="K25" i="6" s="1"/>
  <c r="L11" i="6"/>
  <c r="L25" i="6" s="1"/>
  <c r="I11" i="6"/>
  <c r="I25" i="6" s="1"/>
  <c r="J10" i="7"/>
  <c r="K11" i="7" s="1"/>
  <c r="K25" i="7" s="1"/>
  <c r="I10" i="7"/>
  <c r="I11" i="7" s="1"/>
  <c r="I25" i="7" s="1"/>
  <c r="G10" i="7"/>
  <c r="F10" i="7"/>
  <c r="M10" i="7"/>
  <c r="M11" i="7" s="1"/>
  <c r="M25" i="7" s="1"/>
  <c r="E10" i="7"/>
  <c r="E11" i="7" s="1"/>
  <c r="E25" i="7" s="1"/>
  <c r="B22" i="7"/>
  <c r="B24" i="7"/>
  <c r="B6" i="7"/>
  <c r="B10" i="7" s="1"/>
  <c r="B11" i="7" s="1"/>
  <c r="I8" i="5"/>
  <c r="G8" i="5"/>
  <c r="G9" i="5" s="1"/>
  <c r="G23" i="5" s="1"/>
  <c r="E8" i="5"/>
  <c r="E9" i="5" s="1"/>
  <c r="E23" i="5" s="1"/>
  <c r="H8" i="5"/>
  <c r="H9" i="5" s="1"/>
  <c r="H23" i="5" s="1"/>
  <c r="L20" i="3"/>
  <c r="K20" i="3"/>
  <c r="J20" i="4"/>
  <c r="I20" i="4"/>
  <c r="F20" i="4"/>
  <c r="B20" i="4"/>
  <c r="B20" i="3"/>
  <c r="G20" i="3"/>
  <c r="J20" i="3"/>
  <c r="I20" i="3"/>
  <c r="H20" i="3"/>
  <c r="B25" i="7" l="1"/>
  <c r="J11" i="7"/>
  <c r="J25" i="7" s="1"/>
  <c r="F11" i="7"/>
  <c r="F25" i="7" s="1"/>
  <c r="C11" i="7"/>
  <c r="C25" i="7" s="1"/>
  <c r="G11" i="7"/>
  <c r="G25" i="7" s="1"/>
  <c r="H11" i="7"/>
  <c r="H25" i="7" s="1"/>
  <c r="I9" i="5"/>
  <c r="I23" i="5" s="1"/>
  <c r="J9" i="5"/>
  <c r="J23" i="5" s="1"/>
  <c r="F9" i="5"/>
  <c r="F23" i="5" s="1"/>
</calcChain>
</file>

<file path=xl/sharedStrings.xml><?xml version="1.0" encoding="utf-8"?>
<sst xmlns="http://schemas.openxmlformats.org/spreadsheetml/2006/main" count="253" uniqueCount="89">
  <si>
    <t>Cost</t>
  </si>
  <si>
    <t>Start Up Costs</t>
  </si>
  <si>
    <t>Past Purchaes Items Already Bought For The Business</t>
  </si>
  <si>
    <t>Item Description</t>
  </si>
  <si>
    <t>Vehicle Cleaning Supplies</t>
  </si>
  <si>
    <t>$60</t>
  </si>
  <si>
    <t>$40</t>
  </si>
  <si>
    <t>$100</t>
  </si>
  <si>
    <t>$50</t>
  </si>
  <si>
    <t>$200</t>
  </si>
  <si>
    <t>$15000</t>
  </si>
  <si>
    <t>License</t>
  </si>
  <si>
    <t>Small Warehouse Rental</t>
  </si>
  <si>
    <t>$500</t>
  </si>
  <si>
    <t xml:space="preserve">2 Vans </t>
  </si>
  <si>
    <t>2 Dash Camera</t>
  </si>
  <si>
    <t>2 Safety Vests and Cones</t>
  </si>
  <si>
    <t>2 Phone Holders for Delivery Device</t>
  </si>
  <si>
    <t>2 Portable Power Bank</t>
  </si>
  <si>
    <t>2 Basic Tool Kit</t>
  </si>
  <si>
    <t>2 Scaners</t>
  </si>
  <si>
    <t>$ 300</t>
  </si>
  <si>
    <t xml:space="preserve">Business cards </t>
  </si>
  <si>
    <t>$80</t>
  </si>
  <si>
    <t>$75</t>
  </si>
  <si>
    <t>$400</t>
  </si>
  <si>
    <t>Commercial insurance for vans (First month)</t>
  </si>
  <si>
    <t>Website</t>
  </si>
  <si>
    <t>2 First Aid Kit/ Fire Extinguisher</t>
  </si>
  <si>
    <t>Total</t>
  </si>
  <si>
    <t>Total Cost</t>
  </si>
  <si>
    <t>Start Up Costs Total</t>
  </si>
  <si>
    <t>Equipment</t>
  </si>
  <si>
    <t>Inventory</t>
  </si>
  <si>
    <t>Marketing</t>
  </si>
  <si>
    <t>Vehicle Purchase</t>
  </si>
  <si>
    <t>$885</t>
  </si>
  <si>
    <t>$15450</t>
  </si>
  <si>
    <t>Other</t>
  </si>
  <si>
    <t>Labels</t>
  </si>
  <si>
    <t>$17065</t>
  </si>
  <si>
    <t>Fuel</t>
  </si>
  <si>
    <t>Insurance</t>
  </si>
  <si>
    <t>Misc Supplies</t>
  </si>
  <si>
    <t>Total Operating Expenses</t>
  </si>
  <si>
    <t>Total Expenses</t>
  </si>
  <si>
    <t>Net Income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</si>
  <si>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</si>
  <si>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</si>
  <si>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</si>
  <si>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</si>
  <si>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</si>
  <si>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</si>
  <si>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</si>
  <si>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</si>
  <si>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</si>
  <si>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</si>
  <si>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</si>
  <si>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</si>
  <si>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Parcel (quantity)</t>
  </si>
  <si>
    <t>per parcel</t>
  </si>
  <si>
    <t>Warehouse</t>
  </si>
  <si>
    <t>Phone And Data</t>
  </si>
  <si>
    <t>Scanner Repair</t>
  </si>
  <si>
    <t>Driver Wages $1 per parcel</t>
  </si>
  <si>
    <t xml:space="preserve">Total Revenue </t>
  </si>
  <si>
    <t>Previous Year</t>
  </si>
  <si>
    <t>10% Increase</t>
  </si>
  <si>
    <t>15% Increase</t>
  </si>
  <si>
    <t>Skeena Logistics Third Income Statement</t>
  </si>
  <si>
    <t>Skeena Logistics First Income Statement</t>
  </si>
  <si>
    <t>Skeena Logistics Second Income Statement</t>
  </si>
  <si>
    <t>Get 1 more Route</t>
  </si>
  <si>
    <t>Get another additional route</t>
  </si>
  <si>
    <t>driver wage</t>
  </si>
  <si>
    <t>50% every month</t>
  </si>
  <si>
    <t>Cash flow In</t>
  </si>
  <si>
    <t>50% Every month</t>
  </si>
  <si>
    <t>Cash flow in</t>
  </si>
  <si>
    <t>get 1 more route</t>
  </si>
  <si>
    <t>Cash</t>
  </si>
  <si>
    <t>Assets</t>
  </si>
  <si>
    <t>Vehicles</t>
  </si>
  <si>
    <t>Liabilities</t>
  </si>
  <si>
    <t>Owners Equity</t>
  </si>
  <si>
    <t>Balance Sheet as of December 31, 2025</t>
  </si>
  <si>
    <t>Tax owing</t>
  </si>
  <si>
    <t xml:space="preserve"> Fedral tax</t>
  </si>
  <si>
    <t>Provincial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</si>
</sst>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0" fontId="1" fillId="0" borderId="0" xfId="0" applyFont="1" applyAlignme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7C01F-A4FA-4B20-A819-CF30B09D7DCD}">
  <dimension ref="A1:B28"/>
  <sheetViews>
    <sheetView workbookViewId="0">
      <selection activeCell="A19" sqref="A19"/>
    </sheetView>
  </sheetViews>
  <sheetFormatPr defaultRowHeight="14.4" x14ac:dyDescent="0.3"/>
  <cols>
    <col min="1" max="1" width="45.21875" bestFit="1" customWidth="1"/>
    <col min="2" max="2" width="12.77734375" bestFit="1" customWidth="1"/>
  </cols>
  <sheetData>
    <row r="1" spans="1:2" x14ac:dyDescent="0.3">
      <c r="B1" s="3" t="s">
        <v>1</v>
      </c>
    </row>
    <row r="2" spans="1:2" x14ac:dyDescent="0.3">
      <c r="A2" s="3" t="s">
        <v>2</v>
      </c>
    </row>
    <row r="3" spans="1:2" x14ac:dyDescent="0.3">
      <c r="A3" s="3" t="s">
        <v>3</v>
      </c>
      <c r="B3" s="3" t="s">
        <v>0</v>
      </c>
    </row>
    <row r="4" spans="1:2" x14ac:dyDescent="0.3">
      <c r="A4" t="s">
        <v>15</v>
      </c>
      <c r="B4" t="s">
        <v>9</v>
      </c>
    </row>
    <row r="5" spans="1:2" x14ac:dyDescent="0.3">
      <c r="A5" t="s">
        <v>16</v>
      </c>
      <c r="B5" t="s">
        <v>5</v>
      </c>
    </row>
    <row r="6" spans="1:2" x14ac:dyDescent="0.3">
      <c r="A6" t="s">
        <v>17</v>
      </c>
      <c r="B6" t="s">
        <v>6</v>
      </c>
    </row>
    <row r="7" spans="1:2" x14ac:dyDescent="0.3">
      <c r="A7" t="s">
        <v>18</v>
      </c>
      <c r="B7" t="s">
        <v>5</v>
      </c>
    </row>
    <row r="8" spans="1:2" x14ac:dyDescent="0.3">
      <c r="A8" t="s">
        <v>19</v>
      </c>
      <c r="B8" t="s">
        <v>7</v>
      </c>
    </row>
    <row r="9" spans="1:2" x14ac:dyDescent="0.3">
      <c r="A9" t="s">
        <v>4</v>
      </c>
      <c r="B9" t="s">
        <v>8</v>
      </c>
    </row>
    <row r="10" spans="1:2" x14ac:dyDescent="0.3">
      <c r="A10" t="s">
        <v>14</v>
      </c>
      <c r="B10" t="s">
        <v>10</v>
      </c>
    </row>
    <row r="11" spans="1:2" x14ac:dyDescent="0.3">
      <c r="A11" t="s">
        <v>11</v>
      </c>
      <c r="B11" t="s">
        <v>8</v>
      </c>
    </row>
    <row r="12" spans="1:2" x14ac:dyDescent="0.3">
      <c r="A12" t="s">
        <v>12</v>
      </c>
      <c r="B12" t="s">
        <v>13</v>
      </c>
    </row>
    <row r="13" spans="1:2" x14ac:dyDescent="0.3">
      <c r="A13" t="s">
        <v>20</v>
      </c>
      <c r="B13" t="s">
        <v>21</v>
      </c>
    </row>
    <row r="14" spans="1:2" x14ac:dyDescent="0.3">
      <c r="A14" t="s">
        <v>22</v>
      </c>
      <c r="B14" t="s">
        <v>23</v>
      </c>
    </row>
    <row r="15" spans="1:2" x14ac:dyDescent="0.3">
      <c r="A15" t="s">
        <v>28</v>
      </c>
      <c r="B15" t="s">
        <v>24</v>
      </c>
    </row>
    <row r="16" spans="1:2" x14ac:dyDescent="0.3">
      <c r="A16" t="s">
        <v>26</v>
      </c>
      <c r="B16" t="s">
        <v>25</v>
      </c>
    </row>
    <row r="17" spans="1:2" x14ac:dyDescent="0.3">
      <c r="A17" t="s">
        <v>27</v>
      </c>
      <c r="B17" t="s">
        <v>7</v>
      </c>
    </row>
    <row r="18" spans="1:2" x14ac:dyDescent="0.3">
      <c r="A18" t="s">
        <v>39</v>
      </c>
      <c r="B18" t="s">
        <v>8</v>
      </c>
    </row>
    <row r="19" spans="1:2" x14ac:dyDescent="0.3">
      <c r="A19" s="3" t="s">
        <v>30</v>
      </c>
      <c r="B19" t="s">
        <v>40</v>
      </c>
    </row>
    <row r="21" spans="1:2" x14ac:dyDescent="0.3">
      <c r="A21" s="3" t="s">
        <v>31</v>
      </c>
      <c r="B21" s="3" t="s">
        <v>0</v>
      </c>
    </row>
    <row r="22" spans="1:2" x14ac:dyDescent="0.3">
      <c r="A22" t="s">
        <v>32</v>
      </c>
      <c r="B22" t="s">
        <v>36</v>
      </c>
    </row>
    <row r="23" spans="1:2" x14ac:dyDescent="0.3">
      <c r="A23" t="s">
        <v>33</v>
      </c>
      <c r="B23" t="s">
        <v>8</v>
      </c>
    </row>
    <row r="24" spans="1:2" x14ac:dyDescent="0.3">
      <c r="A24" t="s">
        <v>34</v>
      </c>
      <c r="B24" t="s">
        <v>23</v>
      </c>
    </row>
    <row r="25" spans="1:2" x14ac:dyDescent="0.3">
      <c r="A25" t="s">
        <v>27</v>
      </c>
      <c r="B25" t="s">
        <v>7</v>
      </c>
    </row>
    <row r="26" spans="1:2" x14ac:dyDescent="0.3">
      <c r="A26" t="s">
        <v>35</v>
      </c>
      <c r="B26" t="s">
        <v>37</v>
      </c>
    </row>
    <row r="27" spans="1:2" x14ac:dyDescent="0.3">
      <c r="A27" t="s">
        <v>38</v>
      </c>
      <c r="B27" t="s">
        <v>13</v>
      </c>
    </row>
    <row r="28" spans="1:2" x14ac:dyDescent="0.3">
      <c r="A28" s="3" t="s">
        <v>29</v>
      </c>
      <c r="B28" t="s">
        <v>40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21F15-542C-46B2-A472-03DC420F7AAD}">
  <dimension ref="A1:P19"/>
  <sheetViews>
    <sheetView workbookViewId="0">
      <selection activeCell="N3" sqref="N3"/>
    </sheetView>
  </sheetViews>
  <sheetFormatPr defaultRowHeight="14.4" x14ac:dyDescent="0.3"/>
  <cols>
    <col min="1" max="1" width="35.21875" bestFit="1" customWidth="1"/>
  </cols>
  <sheetData>
    <row r="1" spans="1:16" x14ac:dyDescent="0.3">
      <c r="A1" s="3" t="s">
        <v>70</v>
      </c>
    </row>
    <row r="3" spans="1:16" x14ac:dyDescent="0.3"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53</v>
      </c>
      <c r="I3" s="3" t="s">
        <v>54</v>
      </c>
      <c r="J3" s="3" t="s">
        <v>55</v>
      </c>
      <c r="K3" s="3" t="s">
        <v>56</v>
      </c>
      <c r="L3" s="3" t="s">
        <v>57</v>
      </c>
      <c r="M3" s="3" t="s">
        <v>58</v>
      </c>
      <c r="N3" s="3" t="s">
        <v>29</v>
      </c>
    </row>
    <row r="4" spans="1:16" x14ac:dyDescent="0.3">
      <c r="A4" t="s">
        <v>59</v>
      </c>
      <c r="B4">
        <v>4300</v>
      </c>
      <c r="C4">
        <v>5500</v>
      </c>
      <c r="D4">
        <v>4400</v>
      </c>
      <c r="E4">
        <v>4100</v>
      </c>
      <c r="F4">
        <v>3900</v>
      </c>
      <c r="G4">
        <v>5800</v>
      </c>
      <c r="H4">
        <v>5500</v>
      </c>
      <c r="I4">
        <v>7000</v>
      </c>
      <c r="J4">
        <v>6400</v>
      </c>
      <c r="K4">
        <v>7600</v>
      </c>
      <c r="L4">
        <v>8000</v>
      </c>
      <c r="M4">
        <v>8100</v>
      </c>
      <c r="N4">
        <f>SUM(B4:M4)</f>
        <v>70600</v>
      </c>
    </row>
    <row r="5" spans="1:16" x14ac:dyDescent="0.3">
      <c r="A5" t="s">
        <v>65</v>
      </c>
      <c r="B5">
        <f>B4*$P$5</f>
        <v>12040</v>
      </c>
      <c r="C5">
        <f t="shared" ref="C5:M5" si="0">C4*$P$5</f>
        <v>15399.999999999998</v>
      </c>
      <c r="D5">
        <f t="shared" si="0"/>
        <v>12320</v>
      </c>
      <c r="E5">
        <f t="shared" si="0"/>
        <v>11480</v>
      </c>
      <c r="F5">
        <v>10920</v>
      </c>
      <c r="G5">
        <f t="shared" si="0"/>
        <v>16239.999999999998</v>
      </c>
      <c r="H5">
        <f t="shared" si="0"/>
        <v>15399.999999999998</v>
      </c>
      <c r="I5">
        <f t="shared" si="0"/>
        <v>19600</v>
      </c>
      <c r="J5">
        <f t="shared" si="0"/>
        <v>17920</v>
      </c>
      <c r="K5">
        <f t="shared" si="0"/>
        <v>21280</v>
      </c>
      <c r="L5">
        <f t="shared" si="0"/>
        <v>22400</v>
      </c>
      <c r="M5">
        <f t="shared" si="0"/>
        <v>22680</v>
      </c>
      <c r="N5">
        <f t="shared" ref="N5:N19" si="1">SUM(B5:M5)</f>
        <v>197680</v>
      </c>
      <c r="O5" t="s">
        <v>60</v>
      </c>
      <c r="P5">
        <v>2.8</v>
      </c>
    </row>
    <row r="6" spans="1:16" x14ac:dyDescent="0.3">
      <c r="B6">
        <f>'Income Y1'!B4*10%</f>
        <v>430</v>
      </c>
      <c r="C6">
        <f>'Income Y1'!C4*10%</f>
        <v>550</v>
      </c>
      <c r="D6">
        <f>'Income Y1'!D4*10%</f>
        <v>440</v>
      </c>
      <c r="E6">
        <f>'Income Y1'!E4*10%</f>
        <v>410</v>
      </c>
      <c r="F6">
        <f>'Income Y1'!F4*10%</f>
        <v>390</v>
      </c>
      <c r="G6">
        <f>'Income Y1'!G4*10%</f>
        <v>580</v>
      </c>
      <c r="H6">
        <f>'Income Y1'!H4*10%</f>
        <v>550</v>
      </c>
      <c r="I6">
        <f>'Income Y1'!I4*10%</f>
        <v>700</v>
      </c>
      <c r="J6">
        <f>'Income Y1'!J4*10%</f>
        <v>640</v>
      </c>
      <c r="K6">
        <f>'Income Y1'!K4*10%</f>
        <v>760</v>
      </c>
      <c r="L6">
        <f>'Income Y1'!L4*10%</f>
        <v>800</v>
      </c>
      <c r="M6">
        <f>'Income Y1'!M4*10%</f>
        <v>810</v>
      </c>
      <c r="N6">
        <f t="shared" si="1"/>
        <v>7060</v>
      </c>
    </row>
    <row r="8" spans="1:16" x14ac:dyDescent="0.3">
      <c r="A8" t="s">
        <v>41</v>
      </c>
      <c r="B8">
        <v>950</v>
      </c>
      <c r="C8">
        <v>1050</v>
      </c>
      <c r="D8">
        <v>1000</v>
      </c>
      <c r="E8">
        <v>800</v>
      </c>
      <c r="F8">
        <v>780</v>
      </c>
      <c r="G8">
        <v>1100</v>
      </c>
      <c r="H8">
        <v>1050</v>
      </c>
      <c r="I8">
        <v>1500</v>
      </c>
      <c r="J8">
        <v>1300</v>
      </c>
      <c r="K8">
        <v>1600</v>
      </c>
      <c r="L8">
        <v>1700</v>
      </c>
      <c r="M8">
        <v>1750</v>
      </c>
      <c r="N8">
        <f t="shared" si="1"/>
        <v>14580</v>
      </c>
    </row>
    <row r="9" spans="1:16" x14ac:dyDescent="0.3">
      <c r="A9" t="s">
        <v>42</v>
      </c>
      <c r="B9">
        <v>400</v>
      </c>
      <c r="C9">
        <v>400</v>
      </c>
      <c r="D9">
        <v>400</v>
      </c>
      <c r="E9">
        <v>400</v>
      </c>
      <c r="F9">
        <v>400</v>
      </c>
      <c r="G9">
        <v>400</v>
      </c>
      <c r="H9">
        <v>400</v>
      </c>
      <c r="I9">
        <v>400</v>
      </c>
      <c r="J9">
        <v>400</v>
      </c>
      <c r="K9">
        <v>400</v>
      </c>
      <c r="L9">
        <v>400</v>
      </c>
      <c r="M9">
        <v>400</v>
      </c>
      <c r="N9">
        <f t="shared" si="1"/>
        <v>4800</v>
      </c>
    </row>
    <row r="10" spans="1:16" x14ac:dyDescent="0.3">
      <c r="A10" t="s">
        <v>61</v>
      </c>
      <c r="B10">
        <v>500</v>
      </c>
      <c r="C10">
        <v>500</v>
      </c>
      <c r="D10">
        <v>500</v>
      </c>
      <c r="E10">
        <v>500</v>
      </c>
      <c r="F10">
        <v>500</v>
      </c>
      <c r="G10">
        <v>500</v>
      </c>
      <c r="H10">
        <v>500</v>
      </c>
      <c r="I10">
        <v>500</v>
      </c>
      <c r="J10">
        <v>500</v>
      </c>
      <c r="K10">
        <v>500</v>
      </c>
      <c r="L10">
        <v>500</v>
      </c>
      <c r="M10">
        <v>500</v>
      </c>
      <c r="N10">
        <f t="shared" si="1"/>
        <v>6000</v>
      </c>
    </row>
    <row r="11" spans="1:16" x14ac:dyDescent="0.3">
      <c r="A11" t="s">
        <v>62</v>
      </c>
      <c r="B11">
        <v>70</v>
      </c>
      <c r="C11">
        <v>70</v>
      </c>
      <c r="D11">
        <v>70</v>
      </c>
      <c r="E11">
        <v>70</v>
      </c>
      <c r="F11">
        <v>70</v>
      </c>
      <c r="G11">
        <v>70</v>
      </c>
      <c r="H11">
        <v>70</v>
      </c>
      <c r="I11">
        <v>70</v>
      </c>
      <c r="J11">
        <v>70</v>
      </c>
      <c r="K11">
        <v>70</v>
      </c>
      <c r="L11">
        <v>70</v>
      </c>
      <c r="M11">
        <v>70</v>
      </c>
      <c r="N11">
        <f t="shared" si="1"/>
        <v>840</v>
      </c>
    </row>
    <row r="12" spans="1:16" x14ac:dyDescent="0.3">
      <c r="A12" t="s">
        <v>34</v>
      </c>
      <c r="B12">
        <v>7</v>
      </c>
      <c r="C12">
        <v>7</v>
      </c>
      <c r="D12">
        <v>7</v>
      </c>
      <c r="E12">
        <v>7</v>
      </c>
      <c r="F12">
        <v>7</v>
      </c>
      <c r="G12">
        <v>7</v>
      </c>
      <c r="H12">
        <v>7</v>
      </c>
      <c r="I12">
        <v>7</v>
      </c>
      <c r="J12">
        <v>7</v>
      </c>
      <c r="K12">
        <v>7</v>
      </c>
      <c r="L12">
        <v>7</v>
      </c>
      <c r="M12">
        <v>7</v>
      </c>
      <c r="N12">
        <f t="shared" si="1"/>
        <v>84</v>
      </c>
    </row>
    <row r="13" spans="1:16" x14ac:dyDescent="0.3">
      <c r="A13" t="s">
        <v>43</v>
      </c>
      <c r="B13">
        <v>15</v>
      </c>
      <c r="C13">
        <v>15</v>
      </c>
      <c r="D13">
        <v>15</v>
      </c>
      <c r="E13">
        <v>15</v>
      </c>
      <c r="F13">
        <v>15</v>
      </c>
      <c r="G13">
        <v>15</v>
      </c>
      <c r="H13">
        <v>15</v>
      </c>
      <c r="I13">
        <v>15</v>
      </c>
      <c r="J13">
        <v>15</v>
      </c>
      <c r="K13">
        <v>15</v>
      </c>
      <c r="L13">
        <v>15</v>
      </c>
      <c r="M13">
        <v>15</v>
      </c>
      <c r="N13">
        <f t="shared" si="1"/>
        <v>180</v>
      </c>
    </row>
    <row r="14" spans="1:16" x14ac:dyDescent="0.3">
      <c r="A14" t="s">
        <v>63</v>
      </c>
      <c r="B14">
        <v>8</v>
      </c>
      <c r="C14">
        <v>8</v>
      </c>
      <c r="D14">
        <v>8</v>
      </c>
      <c r="E14">
        <v>8</v>
      </c>
      <c r="F14">
        <v>8</v>
      </c>
      <c r="G14">
        <v>8</v>
      </c>
      <c r="H14">
        <v>8</v>
      </c>
      <c r="I14">
        <v>8</v>
      </c>
      <c r="J14">
        <v>8</v>
      </c>
      <c r="K14">
        <v>8</v>
      </c>
      <c r="L14">
        <v>8</v>
      </c>
      <c r="M14">
        <v>8</v>
      </c>
      <c r="N14">
        <f t="shared" si="1"/>
        <v>96</v>
      </c>
    </row>
    <row r="15" spans="1:16" x14ac:dyDescent="0.3">
      <c r="A15" t="s">
        <v>64</v>
      </c>
      <c r="B15">
        <v>4300</v>
      </c>
      <c r="C15">
        <v>5500</v>
      </c>
      <c r="D15">
        <v>4400</v>
      </c>
      <c r="E15">
        <v>4100</v>
      </c>
      <c r="F15">
        <v>3900</v>
      </c>
      <c r="G15">
        <v>5800</v>
      </c>
      <c r="H15">
        <v>5500</v>
      </c>
      <c r="I15">
        <v>7000</v>
      </c>
      <c r="J15">
        <v>6400</v>
      </c>
      <c r="K15">
        <v>7600</v>
      </c>
      <c r="L15">
        <v>8000</v>
      </c>
      <c r="M15">
        <v>8100</v>
      </c>
      <c r="N15">
        <f t="shared" si="1"/>
        <v>70600</v>
      </c>
    </row>
    <row r="16" spans="1:16" x14ac:dyDescent="0.3">
      <c r="A16" t="s">
        <v>44</v>
      </c>
      <c r="B16">
        <v>6250</v>
      </c>
      <c r="C16">
        <v>7550</v>
      </c>
      <c r="D16">
        <v>6400</v>
      </c>
      <c r="E16">
        <v>5900</v>
      </c>
      <c r="F16">
        <v>5680</v>
      </c>
      <c r="G16">
        <v>7900</v>
      </c>
      <c r="H16">
        <v>7550</v>
      </c>
      <c r="I16">
        <v>8897</v>
      </c>
      <c r="J16">
        <v>8700</v>
      </c>
      <c r="K16">
        <v>10200</v>
      </c>
      <c r="L16">
        <v>10700</v>
      </c>
      <c r="M16">
        <v>10750</v>
      </c>
      <c r="N16">
        <f t="shared" si="1"/>
        <v>96477</v>
      </c>
    </row>
    <row r="18" spans="1:14" x14ac:dyDescent="0.3">
      <c r="A18" s="3" t="s">
        <v>45</v>
      </c>
      <c r="B18">
        <v>6250</v>
      </c>
      <c r="C18">
        <v>7550</v>
      </c>
      <c r="D18">
        <v>6400</v>
      </c>
      <c r="E18">
        <v>5900</v>
      </c>
      <c r="F18">
        <v>5680</v>
      </c>
      <c r="G18">
        <v>7900</v>
      </c>
      <c r="H18">
        <v>7550</v>
      </c>
      <c r="I18">
        <v>8897</v>
      </c>
      <c r="J18">
        <v>8700</v>
      </c>
      <c r="K18">
        <v>10200</v>
      </c>
      <c r="L18">
        <v>10700</v>
      </c>
      <c r="M18">
        <v>10750</v>
      </c>
      <c r="N18">
        <f t="shared" si="1"/>
        <v>96477</v>
      </c>
    </row>
    <row r="19" spans="1:14" x14ac:dyDescent="0.3">
      <c r="A19" s="3" t="s">
        <v>46</v>
      </c>
      <c r="B19">
        <f>B5-B18</f>
        <v>5790</v>
      </c>
      <c r="C19">
        <f>C5-C18</f>
        <v>7849.9999999999982</v>
      </c>
      <c r="D19">
        <v>5920</v>
      </c>
      <c r="E19">
        <f>E5-E18</f>
        <v>5580</v>
      </c>
      <c r="F19">
        <f>F5-F18</f>
        <v>5240</v>
      </c>
      <c r="G19">
        <f>G5-G18</f>
        <v>8339.9999999999982</v>
      </c>
      <c r="H19">
        <f>H5-H18</f>
        <v>7849.9999999999982</v>
      </c>
      <c r="I19">
        <f>I5-I18</f>
        <v>10703</v>
      </c>
      <c r="J19">
        <f>J5-J18</f>
        <v>9220</v>
      </c>
      <c r="K19">
        <f>K5-K18</f>
        <v>11080</v>
      </c>
      <c r="L19">
        <f>L5-L18</f>
        <v>11700</v>
      </c>
      <c r="M19">
        <f>M5-M18</f>
        <v>11930</v>
      </c>
      <c r="N19">
        <f t="shared" si="1"/>
        <v>101203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82D54-D1D5-4331-B950-9BDE782655F7}">
  <dimension ref="A1:P23"/>
  <sheetViews>
    <sheetView workbookViewId="0">
      <selection activeCell="N3" sqref="N3"/>
    </sheetView>
  </sheetViews>
  <sheetFormatPr defaultRowHeight="14.4" x14ac:dyDescent="0.3"/>
  <cols>
    <col min="1" max="1" width="37.77734375" bestFit="1" customWidth="1"/>
    <col min="2" max="2" width="12.109375" customWidth="1"/>
  </cols>
  <sheetData>
    <row r="1" spans="1:16" x14ac:dyDescent="0.3">
      <c r="A1" s="3" t="s">
        <v>71</v>
      </c>
    </row>
    <row r="3" spans="1:16" x14ac:dyDescent="0.3"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53</v>
      </c>
      <c r="I3" s="3" t="s">
        <v>54</v>
      </c>
      <c r="J3" s="3" t="s">
        <v>55</v>
      </c>
      <c r="K3" s="3" t="s">
        <v>56</v>
      </c>
      <c r="L3" s="3" t="s">
        <v>57</v>
      </c>
      <c r="M3" s="3" t="s">
        <v>58</v>
      </c>
      <c r="N3" s="3" t="s">
        <v>29</v>
      </c>
    </row>
    <row r="4" spans="1:16" x14ac:dyDescent="0.3">
      <c r="A4" t="s">
        <v>59</v>
      </c>
      <c r="B4">
        <f>B5+B7</f>
        <v>4730</v>
      </c>
      <c r="C4">
        <f>C5+C7</f>
        <v>6050</v>
      </c>
      <c r="D4">
        <f>D5+D7</f>
        <v>4840</v>
      </c>
      <c r="E4">
        <f>E5+E7</f>
        <v>4510</v>
      </c>
      <c r="F4">
        <f>F5+F7</f>
        <v>4290</v>
      </c>
      <c r="G4">
        <f>G5+G7</f>
        <v>6380</v>
      </c>
      <c r="H4">
        <f>H5+H7</f>
        <v>6050</v>
      </c>
      <c r="I4">
        <f>I5+I7</f>
        <v>7700</v>
      </c>
      <c r="J4">
        <f>J5+J7</f>
        <v>7040</v>
      </c>
      <c r="K4">
        <f>K5+K7</f>
        <v>8360</v>
      </c>
      <c r="L4">
        <f>L5+L7</f>
        <v>8800</v>
      </c>
      <c r="M4">
        <f>M5+M7</f>
        <v>8910</v>
      </c>
      <c r="N4">
        <f>SUM(B4:M4)</f>
        <v>77660</v>
      </c>
    </row>
    <row r="5" spans="1:16" x14ac:dyDescent="0.3">
      <c r="A5" t="s">
        <v>66</v>
      </c>
      <c r="B5">
        <v>4300</v>
      </c>
      <c r="C5">
        <v>5500</v>
      </c>
      <c r="D5">
        <v>4400</v>
      </c>
      <c r="E5">
        <v>4100</v>
      </c>
      <c r="F5">
        <v>3900</v>
      </c>
      <c r="G5">
        <v>5800</v>
      </c>
      <c r="H5">
        <v>5500</v>
      </c>
      <c r="I5">
        <v>7000</v>
      </c>
      <c r="J5">
        <v>6400</v>
      </c>
      <c r="K5">
        <v>7600</v>
      </c>
      <c r="L5">
        <v>8000</v>
      </c>
      <c r="M5">
        <v>8100</v>
      </c>
      <c r="N5">
        <f t="shared" ref="N5:N20" si="0">SUM(B5:M5)</f>
        <v>70600</v>
      </c>
    </row>
    <row r="6" spans="1:16" x14ac:dyDescent="0.3">
      <c r="A6" t="s">
        <v>65</v>
      </c>
      <c r="B6">
        <f>B4*$P$6</f>
        <v>13244</v>
      </c>
      <c r="C6">
        <f t="shared" ref="C6:M6" si="1">C4*$P$6</f>
        <v>16940</v>
      </c>
      <c r="D6">
        <f t="shared" si="1"/>
        <v>13552</v>
      </c>
      <c r="E6">
        <f t="shared" si="1"/>
        <v>12628</v>
      </c>
      <c r="F6">
        <f t="shared" si="1"/>
        <v>12012</v>
      </c>
      <c r="G6">
        <f t="shared" si="1"/>
        <v>17864</v>
      </c>
      <c r="H6">
        <f t="shared" si="1"/>
        <v>16940</v>
      </c>
      <c r="I6">
        <f t="shared" si="1"/>
        <v>21560</v>
      </c>
      <c r="J6">
        <f t="shared" si="1"/>
        <v>19712</v>
      </c>
      <c r="K6">
        <f t="shared" si="1"/>
        <v>23408</v>
      </c>
      <c r="L6">
        <f t="shared" si="1"/>
        <v>24640</v>
      </c>
      <c r="M6">
        <f t="shared" si="1"/>
        <v>24948</v>
      </c>
      <c r="N6">
        <f t="shared" si="0"/>
        <v>217448</v>
      </c>
      <c r="O6" t="s">
        <v>60</v>
      </c>
      <c r="P6">
        <v>2.8</v>
      </c>
    </row>
    <row r="7" spans="1:16" x14ac:dyDescent="0.3">
      <c r="A7" t="s">
        <v>67</v>
      </c>
      <c r="B7">
        <f>'Income Y1'!B4*10%</f>
        <v>430</v>
      </c>
      <c r="C7">
        <f>'Income Y1'!C4*10%</f>
        <v>550</v>
      </c>
      <c r="D7">
        <f>'Income Y1'!D4*10%</f>
        <v>440</v>
      </c>
      <c r="E7">
        <f>'Income Y1'!E4*10%</f>
        <v>410</v>
      </c>
      <c r="F7">
        <f>'Income Y1'!F4*10%</f>
        <v>390</v>
      </c>
      <c r="G7">
        <f>'Income Y1'!G4*10%</f>
        <v>580</v>
      </c>
      <c r="H7">
        <f>'Income Y1'!H4*10%</f>
        <v>550</v>
      </c>
      <c r="I7">
        <f>'Income Y1'!I4*10%</f>
        <v>700</v>
      </c>
      <c r="J7">
        <f>'Income Y1'!J4*10%</f>
        <v>640</v>
      </c>
      <c r="K7">
        <f>'Income Y1'!K4*10%</f>
        <v>760</v>
      </c>
      <c r="L7">
        <f>'Income Y1'!L4*10%</f>
        <v>800</v>
      </c>
      <c r="M7">
        <f>'Income Y1'!M4*10%</f>
        <v>810</v>
      </c>
      <c r="N7">
        <f t="shared" si="0"/>
        <v>7060</v>
      </c>
    </row>
    <row r="9" spans="1:16" x14ac:dyDescent="0.3">
      <c r="A9" t="s">
        <v>41</v>
      </c>
      <c r="B9">
        <v>950</v>
      </c>
      <c r="C9">
        <v>1050</v>
      </c>
      <c r="D9">
        <v>1000</v>
      </c>
      <c r="E9">
        <v>800</v>
      </c>
      <c r="F9">
        <v>780</v>
      </c>
      <c r="G9">
        <v>1100</v>
      </c>
      <c r="H9">
        <v>1050</v>
      </c>
      <c r="I9">
        <v>1500</v>
      </c>
      <c r="J9">
        <v>1300</v>
      </c>
      <c r="K9">
        <v>1600</v>
      </c>
      <c r="L9">
        <v>1700</v>
      </c>
      <c r="M9">
        <v>1750</v>
      </c>
      <c r="N9">
        <f t="shared" si="0"/>
        <v>14580</v>
      </c>
    </row>
    <row r="10" spans="1:16" x14ac:dyDescent="0.3">
      <c r="A10" t="s">
        <v>42</v>
      </c>
      <c r="B10">
        <v>400</v>
      </c>
      <c r="C10">
        <v>400</v>
      </c>
      <c r="D10">
        <v>400</v>
      </c>
      <c r="E10">
        <v>400</v>
      </c>
      <c r="F10">
        <v>400</v>
      </c>
      <c r="G10">
        <v>400</v>
      </c>
      <c r="H10">
        <v>400</v>
      </c>
      <c r="I10">
        <v>400</v>
      </c>
      <c r="J10">
        <v>400</v>
      </c>
      <c r="K10">
        <v>400</v>
      </c>
      <c r="L10">
        <v>400</v>
      </c>
      <c r="M10">
        <v>400</v>
      </c>
      <c r="N10">
        <f t="shared" si="0"/>
        <v>4800</v>
      </c>
    </row>
    <row r="11" spans="1:16" x14ac:dyDescent="0.3">
      <c r="A11" t="s">
        <v>61</v>
      </c>
      <c r="B11">
        <v>500</v>
      </c>
      <c r="C11">
        <v>500</v>
      </c>
      <c r="D11">
        <v>500</v>
      </c>
      <c r="E11">
        <v>500</v>
      </c>
      <c r="F11">
        <v>500</v>
      </c>
      <c r="G11">
        <v>500</v>
      </c>
      <c r="H11">
        <v>500</v>
      </c>
      <c r="I11">
        <v>500</v>
      </c>
      <c r="J11">
        <v>500</v>
      </c>
      <c r="K11">
        <v>500</v>
      </c>
      <c r="L11">
        <v>500</v>
      </c>
      <c r="M11">
        <v>500</v>
      </c>
      <c r="N11">
        <f t="shared" si="0"/>
        <v>6000</v>
      </c>
    </row>
    <row r="12" spans="1:16" x14ac:dyDescent="0.3">
      <c r="A12" t="s">
        <v>62</v>
      </c>
      <c r="B12">
        <v>70</v>
      </c>
      <c r="C12">
        <v>70</v>
      </c>
      <c r="D12">
        <v>70</v>
      </c>
      <c r="E12">
        <v>70</v>
      </c>
      <c r="F12">
        <v>70</v>
      </c>
      <c r="G12">
        <v>70</v>
      </c>
      <c r="H12">
        <v>70</v>
      </c>
      <c r="I12">
        <v>70</v>
      </c>
      <c r="J12">
        <v>70</v>
      </c>
      <c r="K12">
        <v>70</v>
      </c>
      <c r="L12">
        <v>70</v>
      </c>
      <c r="M12">
        <v>70</v>
      </c>
      <c r="N12">
        <f t="shared" si="0"/>
        <v>840</v>
      </c>
    </row>
    <row r="13" spans="1:16" x14ac:dyDescent="0.3">
      <c r="A13" t="s">
        <v>34</v>
      </c>
      <c r="B13">
        <v>7</v>
      </c>
      <c r="C13">
        <v>7</v>
      </c>
      <c r="D13">
        <v>7</v>
      </c>
      <c r="E13">
        <v>7</v>
      </c>
      <c r="F13">
        <v>7</v>
      </c>
      <c r="G13">
        <v>7</v>
      </c>
      <c r="H13">
        <v>7</v>
      </c>
      <c r="I13">
        <v>7</v>
      </c>
      <c r="J13">
        <v>7</v>
      </c>
      <c r="K13">
        <v>7</v>
      </c>
      <c r="L13">
        <v>7</v>
      </c>
      <c r="M13">
        <v>7</v>
      </c>
      <c r="N13">
        <f t="shared" si="0"/>
        <v>84</v>
      </c>
    </row>
    <row r="14" spans="1:16" x14ac:dyDescent="0.3">
      <c r="A14" t="s">
        <v>43</v>
      </c>
      <c r="B14">
        <v>15</v>
      </c>
      <c r="C14">
        <v>15</v>
      </c>
      <c r="D14">
        <v>15</v>
      </c>
      <c r="E14">
        <v>15</v>
      </c>
      <c r="F14">
        <v>15</v>
      </c>
      <c r="G14">
        <v>15</v>
      </c>
      <c r="H14">
        <v>15</v>
      </c>
      <c r="I14">
        <v>15</v>
      </c>
      <c r="J14">
        <v>15</v>
      </c>
      <c r="K14">
        <v>15</v>
      </c>
      <c r="L14">
        <v>15</v>
      </c>
      <c r="M14">
        <v>15</v>
      </c>
      <c r="N14">
        <f t="shared" si="0"/>
        <v>180</v>
      </c>
    </row>
    <row r="15" spans="1:16" x14ac:dyDescent="0.3">
      <c r="A15" t="s">
        <v>63</v>
      </c>
      <c r="B15">
        <v>8</v>
      </c>
      <c r="C15">
        <v>8</v>
      </c>
      <c r="D15">
        <v>8</v>
      </c>
      <c r="E15">
        <v>8</v>
      </c>
      <c r="F15">
        <v>8</v>
      </c>
      <c r="G15">
        <v>8</v>
      </c>
      <c r="H15">
        <v>8</v>
      </c>
      <c r="I15">
        <v>8</v>
      </c>
      <c r="J15">
        <v>8</v>
      </c>
      <c r="K15">
        <v>8</v>
      </c>
      <c r="L15">
        <v>8</v>
      </c>
      <c r="M15">
        <v>8</v>
      </c>
      <c r="N15">
        <f t="shared" si="0"/>
        <v>96</v>
      </c>
    </row>
    <row r="16" spans="1:16" x14ac:dyDescent="0.3">
      <c r="A16" t="s">
        <v>64</v>
      </c>
      <c r="B16">
        <v>4730</v>
      </c>
      <c r="C16">
        <v>6050</v>
      </c>
      <c r="D16">
        <v>4840</v>
      </c>
      <c r="E16">
        <v>4510</v>
      </c>
      <c r="F16">
        <v>4290</v>
      </c>
      <c r="G16">
        <v>6380</v>
      </c>
      <c r="H16">
        <v>6050</v>
      </c>
      <c r="I16">
        <v>7700</v>
      </c>
      <c r="J16">
        <v>7040</v>
      </c>
      <c r="K16">
        <v>8360</v>
      </c>
      <c r="L16">
        <v>8800</v>
      </c>
      <c r="M16">
        <v>8910</v>
      </c>
      <c r="N16">
        <f t="shared" si="0"/>
        <v>77660</v>
      </c>
    </row>
    <row r="17" spans="1:14" x14ac:dyDescent="0.3">
      <c r="A17" t="s">
        <v>44</v>
      </c>
      <c r="B17">
        <f>B9+B10+B11+B12+B13+B14+B15+B16</f>
        <v>6680</v>
      </c>
      <c r="C17">
        <f t="shared" ref="C17:M17" si="2">C9+C10+C11+C12+C13+C14+C15+C16</f>
        <v>8100</v>
      </c>
      <c r="D17">
        <f t="shared" si="2"/>
        <v>6840</v>
      </c>
      <c r="E17">
        <f t="shared" si="2"/>
        <v>6310</v>
      </c>
      <c r="F17">
        <f t="shared" si="2"/>
        <v>6070</v>
      </c>
      <c r="G17">
        <f t="shared" si="2"/>
        <v>8480</v>
      </c>
      <c r="H17">
        <f t="shared" si="2"/>
        <v>8100</v>
      </c>
      <c r="I17">
        <f t="shared" si="2"/>
        <v>10200</v>
      </c>
      <c r="J17">
        <f t="shared" si="2"/>
        <v>9340</v>
      </c>
      <c r="K17">
        <f t="shared" si="2"/>
        <v>10960</v>
      </c>
      <c r="L17">
        <f t="shared" si="2"/>
        <v>11500</v>
      </c>
      <c r="M17">
        <f t="shared" si="2"/>
        <v>11660</v>
      </c>
      <c r="N17">
        <f t="shared" si="0"/>
        <v>104240</v>
      </c>
    </row>
    <row r="19" spans="1:14" x14ac:dyDescent="0.3">
      <c r="A19" s="3" t="s">
        <v>45</v>
      </c>
      <c r="B19">
        <f>B9+B10+B11+B12+B13+B14+B15+B16</f>
        <v>6680</v>
      </c>
      <c r="C19">
        <f t="shared" ref="C19:M19" si="3">C9+C10+C11+C12+C13+C14+C15+C16</f>
        <v>8100</v>
      </c>
      <c r="D19">
        <f t="shared" si="3"/>
        <v>6840</v>
      </c>
      <c r="E19">
        <f t="shared" si="3"/>
        <v>6310</v>
      </c>
      <c r="F19">
        <f t="shared" si="3"/>
        <v>6070</v>
      </c>
      <c r="G19">
        <f t="shared" si="3"/>
        <v>8480</v>
      </c>
      <c r="H19">
        <f t="shared" si="3"/>
        <v>8100</v>
      </c>
      <c r="I19">
        <f t="shared" si="3"/>
        <v>10200</v>
      </c>
      <c r="J19">
        <f t="shared" si="3"/>
        <v>9340</v>
      </c>
      <c r="K19">
        <f t="shared" si="3"/>
        <v>10960</v>
      </c>
      <c r="L19">
        <f t="shared" si="3"/>
        <v>11500</v>
      </c>
      <c r="M19">
        <f t="shared" si="3"/>
        <v>11660</v>
      </c>
      <c r="N19">
        <f t="shared" si="0"/>
        <v>104240</v>
      </c>
    </row>
    <row r="20" spans="1:14" x14ac:dyDescent="0.3">
      <c r="A20" s="3" t="s">
        <v>46</v>
      </c>
      <c r="B20">
        <f>B6-B19</f>
        <v>6564</v>
      </c>
      <c r="C20">
        <f>C6-C19</f>
        <v>8840</v>
      </c>
      <c r="D20">
        <v>5920</v>
      </c>
      <c r="E20">
        <f>E6-E19</f>
        <v>6318</v>
      </c>
      <c r="F20">
        <f>F6-F19</f>
        <v>5942</v>
      </c>
      <c r="G20">
        <f>G6-G19</f>
        <v>9384</v>
      </c>
      <c r="H20">
        <f>H6-H19</f>
        <v>8840</v>
      </c>
      <c r="I20">
        <f>I6-I19</f>
        <v>11360</v>
      </c>
      <c r="J20">
        <f>J6-J19</f>
        <v>10372</v>
      </c>
      <c r="K20">
        <f>K6-K19</f>
        <v>12448</v>
      </c>
      <c r="L20">
        <f>L6-L19</f>
        <v>13140</v>
      </c>
      <c r="M20">
        <f>M6-M19</f>
        <v>13288</v>
      </c>
      <c r="N20">
        <f t="shared" si="0"/>
        <v>112416</v>
      </c>
    </row>
    <row r="23" spans="1:14" x14ac:dyDescent="0.3">
      <c r="A23" t="s">
        <v>72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71948-7A7B-455E-9A5A-FBD40873C52A}">
  <dimension ref="A1:P23"/>
  <sheetViews>
    <sheetView workbookViewId="0">
      <selection activeCell="N3" sqref="N3"/>
    </sheetView>
  </sheetViews>
  <sheetFormatPr defaultRowHeight="14.4" x14ac:dyDescent="0.3"/>
  <cols>
    <col min="1" max="1" width="35.6640625" bestFit="1" customWidth="1"/>
  </cols>
  <sheetData>
    <row r="1" spans="1:16" x14ac:dyDescent="0.3">
      <c r="A1" s="3" t="s">
        <v>69</v>
      </c>
    </row>
    <row r="3" spans="1:16" x14ac:dyDescent="0.3"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53</v>
      </c>
      <c r="I3" s="3" t="s">
        <v>54</v>
      </c>
      <c r="J3" s="3" t="s">
        <v>55</v>
      </c>
      <c r="K3" s="3" t="s">
        <v>56</v>
      </c>
      <c r="L3" s="3" t="s">
        <v>57</v>
      </c>
      <c r="M3" s="3" t="s">
        <v>58</v>
      </c>
      <c r="N3" s="3" t="s">
        <v>29</v>
      </c>
    </row>
    <row r="4" spans="1:16" x14ac:dyDescent="0.3">
      <c r="A4" t="s">
        <v>59</v>
      </c>
      <c r="B4">
        <f>B5+B7</f>
        <v>5439.5</v>
      </c>
      <c r="C4">
        <f>C5+C7</f>
        <v>6957.5</v>
      </c>
      <c r="D4">
        <f>D5+D7</f>
        <v>5566</v>
      </c>
      <c r="E4">
        <f>E5+E7</f>
        <v>5186.5</v>
      </c>
      <c r="F4">
        <f>F5+F7</f>
        <v>4933.5</v>
      </c>
      <c r="G4">
        <f>G5+G7</f>
        <v>7337</v>
      </c>
      <c r="H4">
        <f>H5+H7</f>
        <v>6957.5</v>
      </c>
      <c r="I4">
        <f>I5+I7</f>
        <v>8855</v>
      </c>
      <c r="J4">
        <f>J5+J7</f>
        <v>8096</v>
      </c>
      <c r="K4">
        <f>K5+K7</f>
        <v>9614</v>
      </c>
      <c r="L4">
        <f>L5+L7</f>
        <v>10120</v>
      </c>
      <c r="M4">
        <f>M5+M7</f>
        <v>10246.5</v>
      </c>
      <c r="N4">
        <f>SUM(B4:M4)</f>
        <v>89309</v>
      </c>
    </row>
    <row r="5" spans="1:16" x14ac:dyDescent="0.3">
      <c r="A5" t="s">
        <v>66</v>
      </c>
      <c r="B5">
        <v>4730</v>
      </c>
      <c r="C5">
        <v>6050</v>
      </c>
      <c r="D5">
        <v>4840</v>
      </c>
      <c r="E5">
        <v>4510</v>
      </c>
      <c r="F5">
        <v>4290</v>
      </c>
      <c r="G5">
        <v>6380</v>
      </c>
      <c r="H5">
        <v>6050</v>
      </c>
      <c r="I5">
        <v>7700</v>
      </c>
      <c r="J5">
        <v>7040</v>
      </c>
      <c r="K5">
        <v>8360</v>
      </c>
      <c r="L5">
        <v>8800</v>
      </c>
      <c r="M5">
        <v>8910</v>
      </c>
      <c r="N5">
        <f t="shared" ref="N5:N20" si="0">SUM(B5:M5)</f>
        <v>77660</v>
      </c>
    </row>
    <row r="6" spans="1:16" x14ac:dyDescent="0.3">
      <c r="A6" t="s">
        <v>65</v>
      </c>
      <c r="B6">
        <f>B4*$P$6</f>
        <v>15230.599999999999</v>
      </c>
      <c r="C6">
        <f t="shared" ref="C6:M6" si="1">C4*$P$6</f>
        <v>19481</v>
      </c>
      <c r="D6">
        <f t="shared" si="1"/>
        <v>15584.8</v>
      </c>
      <c r="E6">
        <f t="shared" si="1"/>
        <v>14522.199999999999</v>
      </c>
      <c r="F6">
        <f t="shared" si="1"/>
        <v>13813.8</v>
      </c>
      <c r="G6">
        <f t="shared" si="1"/>
        <v>20543.599999999999</v>
      </c>
      <c r="H6">
        <f t="shared" si="1"/>
        <v>19481</v>
      </c>
      <c r="I6">
        <f t="shared" si="1"/>
        <v>24794</v>
      </c>
      <c r="J6">
        <f t="shared" si="1"/>
        <v>22668.799999999999</v>
      </c>
      <c r="K6">
        <f t="shared" si="1"/>
        <v>26919.199999999997</v>
      </c>
      <c r="L6">
        <f t="shared" si="1"/>
        <v>28336</v>
      </c>
      <c r="M6">
        <f t="shared" si="1"/>
        <v>28690.199999999997</v>
      </c>
      <c r="N6">
        <f t="shared" si="0"/>
        <v>250065.2</v>
      </c>
      <c r="O6" t="s">
        <v>60</v>
      </c>
      <c r="P6">
        <v>2.8</v>
      </c>
    </row>
    <row r="7" spans="1:16" x14ac:dyDescent="0.3">
      <c r="A7" t="s">
        <v>68</v>
      </c>
      <c r="B7">
        <f>'Income Y3'!B5*15%</f>
        <v>709.5</v>
      </c>
      <c r="C7">
        <f>'Income Y3'!C5*15%</f>
        <v>907.5</v>
      </c>
      <c r="D7">
        <f>'Income Y3'!D5*15%</f>
        <v>726</v>
      </c>
      <c r="E7">
        <f>'Income Y3'!E5*15%</f>
        <v>676.5</v>
      </c>
      <c r="F7">
        <f>'Income Y3'!F5*15%</f>
        <v>643.5</v>
      </c>
      <c r="G7">
        <f>'Income Y3'!G5*15%</f>
        <v>957</v>
      </c>
      <c r="H7">
        <f>'Income Y3'!H5*15%</f>
        <v>907.5</v>
      </c>
      <c r="I7">
        <f>'Income Y3'!I5*15%</f>
        <v>1155</v>
      </c>
      <c r="J7">
        <f>'Income Y3'!J5*15%</f>
        <v>1056</v>
      </c>
      <c r="K7">
        <f>'Income Y3'!K5*15%</f>
        <v>1254</v>
      </c>
      <c r="L7">
        <f>'Income Y3'!L5*15%</f>
        <v>1320</v>
      </c>
      <c r="M7">
        <f>'Income Y3'!M5*15%</f>
        <v>1336.5</v>
      </c>
      <c r="N7">
        <f t="shared" si="0"/>
        <v>11649</v>
      </c>
    </row>
    <row r="8" spans="1:16" x14ac:dyDescent="0.3">
      <c r="O8" t="s">
        <v>74</v>
      </c>
      <c r="P8">
        <v>1</v>
      </c>
    </row>
    <row r="9" spans="1:16" x14ac:dyDescent="0.3">
      <c r="A9" t="s">
        <v>41</v>
      </c>
      <c r="B9">
        <v>950</v>
      </c>
      <c r="C9">
        <v>1050</v>
      </c>
      <c r="D9">
        <v>1000</v>
      </c>
      <c r="E9">
        <v>800</v>
      </c>
      <c r="F9">
        <v>780</v>
      </c>
      <c r="G9">
        <v>1100</v>
      </c>
      <c r="H9">
        <v>1050</v>
      </c>
      <c r="I9">
        <v>1500</v>
      </c>
      <c r="J9">
        <v>1300</v>
      </c>
      <c r="K9">
        <v>1600</v>
      </c>
      <c r="L9">
        <v>1700</v>
      </c>
      <c r="M9">
        <v>1750</v>
      </c>
      <c r="N9">
        <f t="shared" si="0"/>
        <v>14580</v>
      </c>
    </row>
    <row r="10" spans="1:16" x14ac:dyDescent="0.3">
      <c r="A10" t="s">
        <v>42</v>
      </c>
      <c r="B10">
        <v>400</v>
      </c>
      <c r="C10">
        <v>400</v>
      </c>
      <c r="D10">
        <v>400</v>
      </c>
      <c r="E10">
        <v>400</v>
      </c>
      <c r="F10">
        <v>400</v>
      </c>
      <c r="G10">
        <v>400</v>
      </c>
      <c r="H10">
        <v>400</v>
      </c>
      <c r="I10">
        <v>400</v>
      </c>
      <c r="J10">
        <v>400</v>
      </c>
      <c r="K10">
        <v>400</v>
      </c>
      <c r="L10">
        <v>400</v>
      </c>
      <c r="M10">
        <v>400</v>
      </c>
      <c r="N10">
        <f t="shared" si="0"/>
        <v>4800</v>
      </c>
    </row>
    <row r="11" spans="1:16" x14ac:dyDescent="0.3">
      <c r="A11" t="s">
        <v>61</v>
      </c>
      <c r="B11">
        <v>500</v>
      </c>
      <c r="C11">
        <v>500</v>
      </c>
      <c r="D11">
        <v>500</v>
      </c>
      <c r="E11">
        <v>500</v>
      </c>
      <c r="F11">
        <v>500</v>
      </c>
      <c r="G11">
        <v>500</v>
      </c>
      <c r="H11">
        <v>500</v>
      </c>
      <c r="I11">
        <v>500</v>
      </c>
      <c r="J11">
        <v>500</v>
      </c>
      <c r="K11">
        <v>500</v>
      </c>
      <c r="L11">
        <v>500</v>
      </c>
      <c r="M11">
        <v>500</v>
      </c>
      <c r="N11">
        <f t="shared" si="0"/>
        <v>6000</v>
      </c>
    </row>
    <row r="12" spans="1:16" x14ac:dyDescent="0.3">
      <c r="A12" t="s">
        <v>62</v>
      </c>
      <c r="B12">
        <v>70</v>
      </c>
      <c r="C12">
        <v>70</v>
      </c>
      <c r="D12">
        <v>70</v>
      </c>
      <c r="E12">
        <v>70</v>
      </c>
      <c r="F12">
        <v>70</v>
      </c>
      <c r="G12">
        <v>70</v>
      </c>
      <c r="H12">
        <v>70</v>
      </c>
      <c r="I12">
        <v>70</v>
      </c>
      <c r="J12">
        <v>70</v>
      </c>
      <c r="K12">
        <v>70</v>
      </c>
      <c r="L12">
        <v>70</v>
      </c>
      <c r="M12">
        <v>70</v>
      </c>
      <c r="N12">
        <f t="shared" si="0"/>
        <v>840</v>
      </c>
    </row>
    <row r="13" spans="1:16" x14ac:dyDescent="0.3">
      <c r="A13" t="s">
        <v>34</v>
      </c>
      <c r="B13">
        <v>7</v>
      </c>
      <c r="C13">
        <v>7</v>
      </c>
      <c r="D13">
        <v>7</v>
      </c>
      <c r="E13">
        <v>7</v>
      </c>
      <c r="F13">
        <v>7</v>
      </c>
      <c r="G13">
        <v>7</v>
      </c>
      <c r="H13">
        <v>7</v>
      </c>
      <c r="I13">
        <v>7</v>
      </c>
      <c r="J13">
        <v>7</v>
      </c>
      <c r="K13">
        <v>7</v>
      </c>
      <c r="L13">
        <v>7</v>
      </c>
      <c r="M13">
        <v>7</v>
      </c>
      <c r="N13">
        <f t="shared" si="0"/>
        <v>84</v>
      </c>
    </row>
    <row r="14" spans="1:16" x14ac:dyDescent="0.3">
      <c r="A14" t="s">
        <v>43</v>
      </c>
      <c r="B14">
        <v>15</v>
      </c>
      <c r="C14">
        <v>15</v>
      </c>
      <c r="D14">
        <v>15</v>
      </c>
      <c r="E14">
        <v>15</v>
      </c>
      <c r="F14">
        <v>15</v>
      </c>
      <c r="G14">
        <v>15</v>
      </c>
      <c r="H14">
        <v>15</v>
      </c>
      <c r="I14">
        <v>15</v>
      </c>
      <c r="J14">
        <v>15</v>
      </c>
      <c r="K14">
        <v>15</v>
      </c>
      <c r="L14">
        <v>15</v>
      </c>
      <c r="M14">
        <v>15</v>
      </c>
      <c r="N14">
        <f t="shared" si="0"/>
        <v>180</v>
      </c>
    </row>
    <row r="15" spans="1:16" x14ac:dyDescent="0.3">
      <c r="A15" t="s">
        <v>63</v>
      </c>
      <c r="B15">
        <v>8</v>
      </c>
      <c r="C15">
        <v>8</v>
      </c>
      <c r="D15">
        <v>8</v>
      </c>
      <c r="E15">
        <v>8</v>
      </c>
      <c r="F15">
        <v>8</v>
      </c>
      <c r="G15">
        <v>8</v>
      </c>
      <c r="H15">
        <v>8</v>
      </c>
      <c r="I15">
        <v>8</v>
      </c>
      <c r="J15">
        <v>8</v>
      </c>
      <c r="K15">
        <v>8</v>
      </c>
      <c r="L15">
        <v>8</v>
      </c>
      <c r="M15">
        <v>8</v>
      </c>
      <c r="N15">
        <f t="shared" si="0"/>
        <v>96</v>
      </c>
    </row>
    <row r="16" spans="1:16" x14ac:dyDescent="0.3">
      <c r="A16" t="s">
        <v>64</v>
      </c>
      <c r="B16">
        <f>B4</f>
        <v>5439.5</v>
      </c>
      <c r="C16">
        <v>6957.5</v>
      </c>
      <c r="D16">
        <v>5566</v>
      </c>
      <c r="E16">
        <v>5186.5</v>
      </c>
      <c r="F16">
        <v>4933.5</v>
      </c>
      <c r="G16">
        <v>7337</v>
      </c>
      <c r="H16">
        <v>6957.5</v>
      </c>
      <c r="I16">
        <v>8855</v>
      </c>
      <c r="J16">
        <v>8096</v>
      </c>
      <c r="K16">
        <v>9614</v>
      </c>
      <c r="L16">
        <v>10120</v>
      </c>
      <c r="M16">
        <v>10246.5</v>
      </c>
      <c r="N16">
        <f t="shared" si="0"/>
        <v>89309</v>
      </c>
    </row>
    <row r="17" spans="1:14" x14ac:dyDescent="0.3">
      <c r="A17" t="s">
        <v>44</v>
      </c>
      <c r="B17">
        <f>B9+B10+B11+B12+B13+B14+B15+B16</f>
        <v>7389.5</v>
      </c>
      <c r="C17">
        <f t="shared" ref="C17:M17" si="2">C9+C10+C11+C12+C13+C14+C15+C16</f>
        <v>9007.5</v>
      </c>
      <c r="D17">
        <f t="shared" si="2"/>
        <v>7566</v>
      </c>
      <c r="E17">
        <f t="shared" si="2"/>
        <v>6986.5</v>
      </c>
      <c r="F17">
        <f t="shared" si="2"/>
        <v>6713.5</v>
      </c>
      <c r="G17">
        <f t="shared" si="2"/>
        <v>9437</v>
      </c>
      <c r="H17">
        <f t="shared" si="2"/>
        <v>9007.5</v>
      </c>
      <c r="I17">
        <f t="shared" si="2"/>
        <v>11355</v>
      </c>
      <c r="J17">
        <f t="shared" si="2"/>
        <v>10396</v>
      </c>
      <c r="K17">
        <f t="shared" si="2"/>
        <v>12214</v>
      </c>
      <c r="L17">
        <f t="shared" si="2"/>
        <v>12820</v>
      </c>
      <c r="M17">
        <f t="shared" si="2"/>
        <v>12996.5</v>
      </c>
      <c r="N17">
        <f t="shared" si="0"/>
        <v>115889</v>
      </c>
    </row>
    <row r="19" spans="1:14" x14ac:dyDescent="0.3">
      <c r="A19" s="3" t="s">
        <v>45</v>
      </c>
      <c r="B19">
        <f>B9+B10+B11+B12+B13+B14+B15+B16</f>
        <v>7389.5</v>
      </c>
      <c r="C19">
        <f t="shared" ref="C19:M19" si="3">C9+C10+C11+C12+C13+C14+C15+C16</f>
        <v>9007.5</v>
      </c>
      <c r="D19">
        <f t="shared" si="3"/>
        <v>7566</v>
      </c>
      <c r="E19">
        <f t="shared" si="3"/>
        <v>6986.5</v>
      </c>
      <c r="F19">
        <f t="shared" si="3"/>
        <v>6713.5</v>
      </c>
      <c r="G19">
        <f t="shared" si="3"/>
        <v>9437</v>
      </c>
      <c r="H19">
        <f t="shared" si="3"/>
        <v>9007.5</v>
      </c>
      <c r="I19">
        <f t="shared" si="3"/>
        <v>11355</v>
      </c>
      <c r="J19">
        <f t="shared" si="3"/>
        <v>10396</v>
      </c>
      <c r="K19">
        <f t="shared" si="3"/>
        <v>12214</v>
      </c>
      <c r="L19">
        <f t="shared" si="3"/>
        <v>12820</v>
      </c>
      <c r="M19">
        <f t="shared" si="3"/>
        <v>12996.5</v>
      </c>
      <c r="N19">
        <f t="shared" si="0"/>
        <v>115889</v>
      </c>
    </row>
    <row r="20" spans="1:14" x14ac:dyDescent="0.3">
      <c r="A20" s="3" t="s">
        <v>46</v>
      </c>
      <c r="B20">
        <f>B6-B19</f>
        <v>7841.0999999999985</v>
      </c>
      <c r="C20">
        <f>C6-C19</f>
        <v>10473.5</v>
      </c>
      <c r="D20">
        <v>5920</v>
      </c>
      <c r="E20">
        <f>E6-E19</f>
        <v>7535.6999999999989</v>
      </c>
      <c r="F20">
        <f>F6-F19</f>
        <v>7100.2999999999993</v>
      </c>
      <c r="G20">
        <f>G6-G19</f>
        <v>11106.599999999999</v>
      </c>
      <c r="H20">
        <f>H6-H19</f>
        <v>10473.5</v>
      </c>
      <c r="I20">
        <f>I6-I19</f>
        <v>13439</v>
      </c>
      <c r="J20">
        <f>J6-J19</f>
        <v>12272.8</v>
      </c>
      <c r="K20">
        <f>K6-K19</f>
        <v>14705.199999999997</v>
      </c>
      <c r="L20">
        <f>L6-L19</f>
        <v>15516</v>
      </c>
      <c r="M20">
        <f>M6-M19</f>
        <v>15693.699999999997</v>
      </c>
      <c r="N20">
        <f t="shared" si="0"/>
        <v>132077.39999999997</v>
      </c>
    </row>
    <row r="23" spans="1:14" x14ac:dyDescent="0.3">
      <c r="A23" t="s">
        <v>73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C454B-329B-4583-B599-9246EE946884}">
  <dimension ref="A1:P27"/>
  <sheetViews>
    <sheetView tabSelected="1" workbookViewId="0">
      <selection activeCell="N3" sqref="N3"/>
    </sheetView>
  </sheetViews>
  <sheetFormatPr defaultRowHeight="14.4" x14ac:dyDescent="0.3"/>
  <cols>
    <col min="1" max="1" width="35.21875" bestFit="1" customWidth="1"/>
  </cols>
  <sheetData>
    <row r="1" spans="1:16" x14ac:dyDescent="0.3">
      <c r="A1" s="3" t="s">
        <v>70</v>
      </c>
    </row>
    <row r="3" spans="1:16" x14ac:dyDescent="0.3"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53</v>
      </c>
      <c r="I3" s="3" t="s">
        <v>54</v>
      </c>
      <c r="J3" s="3" t="s">
        <v>55</v>
      </c>
      <c r="K3" s="3" t="s">
        <v>56</v>
      </c>
      <c r="L3" s="3" t="s">
        <v>57</v>
      </c>
      <c r="M3" s="3" t="s">
        <v>58</v>
      </c>
      <c r="N3" s="3" t="s">
        <v>29</v>
      </c>
    </row>
    <row r="4" spans="1:16" x14ac:dyDescent="0.3">
      <c r="A4" t="s">
        <v>59</v>
      </c>
      <c r="B4">
        <v>4300</v>
      </c>
      <c r="C4">
        <v>5500</v>
      </c>
      <c r="D4">
        <v>4400</v>
      </c>
      <c r="E4">
        <v>4100</v>
      </c>
      <c r="F4">
        <v>3900</v>
      </c>
      <c r="G4">
        <v>5800</v>
      </c>
      <c r="H4">
        <v>5500</v>
      </c>
      <c r="I4">
        <v>7000</v>
      </c>
      <c r="J4">
        <v>6400</v>
      </c>
      <c r="K4">
        <v>7600</v>
      </c>
      <c r="L4">
        <v>8000</v>
      </c>
      <c r="M4">
        <v>8100</v>
      </c>
      <c r="N4">
        <f>SUM(B4:M4)</f>
        <v>70600</v>
      </c>
    </row>
    <row r="5" spans="1:16" x14ac:dyDescent="0.3">
      <c r="A5" t="s">
        <v>65</v>
      </c>
      <c r="B5">
        <f>B4*$P$5</f>
        <v>12040</v>
      </c>
      <c r="C5">
        <f t="shared" ref="C5:M5" si="0">C4*$P$5</f>
        <v>15399.999999999998</v>
      </c>
      <c r="D5">
        <f t="shared" si="0"/>
        <v>12320</v>
      </c>
      <c r="E5">
        <f t="shared" si="0"/>
        <v>11480</v>
      </c>
      <c r="F5">
        <v>10920</v>
      </c>
      <c r="G5">
        <f t="shared" si="0"/>
        <v>16239.999999999998</v>
      </c>
      <c r="H5">
        <f t="shared" si="0"/>
        <v>15399.999999999998</v>
      </c>
      <c r="I5">
        <f t="shared" si="0"/>
        <v>19600</v>
      </c>
      <c r="J5">
        <f t="shared" si="0"/>
        <v>17920</v>
      </c>
      <c r="K5">
        <f t="shared" si="0"/>
        <v>21280</v>
      </c>
      <c r="L5">
        <f t="shared" si="0"/>
        <v>22400</v>
      </c>
      <c r="M5">
        <f t="shared" si="0"/>
        <v>22680</v>
      </c>
      <c r="N5">
        <f t="shared" ref="N5:N23" si="1">SUM(B5:M5)</f>
        <v>197680</v>
      </c>
      <c r="O5" t="s">
        <v>60</v>
      </c>
      <c r="P5">
        <v>2.8</v>
      </c>
    </row>
    <row r="6" spans="1:16" x14ac:dyDescent="0.3">
      <c r="B6">
        <f>'Income Y1'!B4*10%</f>
        <v>430</v>
      </c>
      <c r="C6">
        <f>'Income Y1'!C4*10%</f>
        <v>550</v>
      </c>
      <c r="D6">
        <f>'Income Y1'!D4*10%</f>
        <v>440</v>
      </c>
      <c r="E6">
        <f>'Income Y1'!E4*10%</f>
        <v>410</v>
      </c>
      <c r="F6">
        <f>'Income Y1'!F4*10%</f>
        <v>390</v>
      </c>
      <c r="G6">
        <f>'Income Y1'!G4*10%</f>
        <v>580</v>
      </c>
      <c r="H6">
        <f>'Income Y1'!H4*10%</f>
        <v>550</v>
      </c>
      <c r="I6">
        <f>'Income Y1'!I4*10%</f>
        <v>700</v>
      </c>
      <c r="J6">
        <f>'Income Y1'!J4*10%</f>
        <v>640</v>
      </c>
      <c r="K6">
        <f>'Income Y1'!K4*10%</f>
        <v>760</v>
      </c>
      <c r="L6">
        <f>'Income Y1'!L4*10%</f>
        <v>800</v>
      </c>
      <c r="M6">
        <f>'Income Y1'!M4*10%</f>
        <v>810</v>
      </c>
      <c r="N6">
        <f t="shared" si="1"/>
        <v>7060</v>
      </c>
    </row>
    <row r="8" spans="1:16" x14ac:dyDescent="0.3">
      <c r="A8" t="s">
        <v>75</v>
      </c>
      <c r="B8">
        <f>B5*50%</f>
        <v>6020</v>
      </c>
      <c r="C8">
        <f t="shared" ref="C8:M8" si="2">C5*50%</f>
        <v>7699.9999999999991</v>
      </c>
      <c r="D8">
        <f t="shared" si="2"/>
        <v>6160</v>
      </c>
      <c r="E8">
        <f t="shared" si="2"/>
        <v>5740</v>
      </c>
      <c r="F8">
        <f t="shared" si="2"/>
        <v>5460</v>
      </c>
      <c r="G8">
        <f t="shared" si="2"/>
        <v>8119.9999999999991</v>
      </c>
      <c r="H8">
        <f t="shared" si="2"/>
        <v>7699.9999999999991</v>
      </c>
      <c r="I8">
        <f t="shared" si="2"/>
        <v>9800</v>
      </c>
      <c r="J8">
        <f t="shared" si="2"/>
        <v>8960</v>
      </c>
      <c r="K8">
        <f t="shared" si="2"/>
        <v>10640</v>
      </c>
      <c r="L8">
        <f t="shared" si="2"/>
        <v>11200</v>
      </c>
      <c r="M8">
        <f t="shared" si="2"/>
        <v>11340</v>
      </c>
      <c r="N8">
        <f t="shared" si="1"/>
        <v>98840</v>
      </c>
    </row>
    <row r="9" spans="1:16" x14ac:dyDescent="0.3">
      <c r="A9" t="s">
        <v>76</v>
      </c>
      <c r="B9">
        <f>B8</f>
        <v>6020</v>
      </c>
      <c r="C9">
        <f>C8+B8</f>
        <v>13720</v>
      </c>
      <c r="D9">
        <f t="shared" ref="D9:M9" si="3">D8+C8</f>
        <v>13860</v>
      </c>
      <c r="E9">
        <f t="shared" si="3"/>
        <v>11900</v>
      </c>
      <c r="F9">
        <f t="shared" si="3"/>
        <v>11200</v>
      </c>
      <c r="G9">
        <f t="shared" si="3"/>
        <v>13580</v>
      </c>
      <c r="H9">
        <f t="shared" si="3"/>
        <v>15819.999999999998</v>
      </c>
      <c r="I9">
        <f t="shared" si="3"/>
        <v>17500</v>
      </c>
      <c r="J9">
        <f t="shared" si="3"/>
        <v>18760</v>
      </c>
      <c r="K9">
        <f t="shared" si="3"/>
        <v>19600</v>
      </c>
      <c r="L9">
        <f t="shared" si="3"/>
        <v>21840</v>
      </c>
      <c r="M9">
        <f t="shared" si="3"/>
        <v>22540</v>
      </c>
      <c r="N9">
        <f t="shared" si="1"/>
        <v>186340</v>
      </c>
    </row>
    <row r="12" spans="1:16" x14ac:dyDescent="0.3">
      <c r="A12" t="s">
        <v>41</v>
      </c>
      <c r="B12">
        <v>950</v>
      </c>
      <c r="C12">
        <v>1050</v>
      </c>
      <c r="D12">
        <v>1000</v>
      </c>
      <c r="E12">
        <v>800</v>
      </c>
      <c r="F12">
        <v>780</v>
      </c>
      <c r="G12">
        <v>1100</v>
      </c>
      <c r="H12">
        <v>1050</v>
      </c>
      <c r="I12">
        <v>1500</v>
      </c>
      <c r="J12">
        <v>1300</v>
      </c>
      <c r="K12">
        <v>1600</v>
      </c>
      <c r="L12">
        <v>1700</v>
      </c>
      <c r="M12">
        <v>1750</v>
      </c>
      <c r="N12">
        <f t="shared" si="1"/>
        <v>14580</v>
      </c>
    </row>
    <row r="13" spans="1:16" x14ac:dyDescent="0.3">
      <c r="A13" t="s">
        <v>42</v>
      </c>
      <c r="B13">
        <v>400</v>
      </c>
      <c r="C13">
        <v>400</v>
      </c>
      <c r="D13">
        <v>400</v>
      </c>
      <c r="E13">
        <v>400</v>
      </c>
      <c r="F13">
        <v>400</v>
      </c>
      <c r="G13">
        <v>400</v>
      </c>
      <c r="H13">
        <v>400</v>
      </c>
      <c r="I13">
        <v>400</v>
      </c>
      <c r="J13">
        <v>400</v>
      </c>
      <c r="K13">
        <v>400</v>
      </c>
      <c r="L13">
        <v>400</v>
      </c>
      <c r="M13">
        <v>400</v>
      </c>
      <c r="N13">
        <f t="shared" si="1"/>
        <v>4800</v>
      </c>
    </row>
    <row r="14" spans="1:16" x14ac:dyDescent="0.3">
      <c r="A14" t="s">
        <v>61</v>
      </c>
      <c r="B14">
        <v>500</v>
      </c>
      <c r="C14">
        <v>500</v>
      </c>
      <c r="D14">
        <v>500</v>
      </c>
      <c r="E14">
        <v>500</v>
      </c>
      <c r="F14">
        <v>500</v>
      </c>
      <c r="G14">
        <v>500</v>
      </c>
      <c r="H14">
        <v>500</v>
      </c>
      <c r="I14">
        <v>500</v>
      </c>
      <c r="J14">
        <v>500</v>
      </c>
      <c r="K14">
        <v>500</v>
      </c>
      <c r="L14">
        <v>500</v>
      </c>
      <c r="M14">
        <v>500</v>
      </c>
      <c r="N14">
        <f t="shared" si="1"/>
        <v>6000</v>
      </c>
    </row>
    <row r="15" spans="1:16" x14ac:dyDescent="0.3">
      <c r="A15" t="s">
        <v>62</v>
      </c>
      <c r="B15">
        <v>70</v>
      </c>
      <c r="C15">
        <v>70</v>
      </c>
      <c r="D15">
        <v>70</v>
      </c>
      <c r="E15">
        <v>70</v>
      </c>
      <c r="F15">
        <v>70</v>
      </c>
      <c r="G15">
        <v>70</v>
      </c>
      <c r="H15">
        <v>70</v>
      </c>
      <c r="I15">
        <v>70</v>
      </c>
      <c r="J15">
        <v>70</v>
      </c>
      <c r="K15">
        <v>70</v>
      </c>
      <c r="L15">
        <v>70</v>
      </c>
      <c r="M15">
        <v>70</v>
      </c>
      <c r="N15">
        <f t="shared" si="1"/>
        <v>840</v>
      </c>
    </row>
    <row r="16" spans="1:16" x14ac:dyDescent="0.3">
      <c r="A16" t="s">
        <v>34</v>
      </c>
      <c r="B16">
        <v>7</v>
      </c>
      <c r="C16">
        <v>7</v>
      </c>
      <c r="D16">
        <v>7</v>
      </c>
      <c r="E16">
        <v>7</v>
      </c>
      <c r="F16">
        <v>7</v>
      </c>
      <c r="G16">
        <v>7</v>
      </c>
      <c r="H16">
        <v>7</v>
      </c>
      <c r="I16">
        <v>7</v>
      </c>
      <c r="J16">
        <v>7</v>
      </c>
      <c r="K16">
        <v>7</v>
      </c>
      <c r="L16">
        <v>7</v>
      </c>
      <c r="M16">
        <v>7</v>
      </c>
      <c r="N16">
        <f t="shared" si="1"/>
        <v>84</v>
      </c>
    </row>
    <row r="17" spans="1:14" x14ac:dyDescent="0.3">
      <c r="A17" t="s">
        <v>43</v>
      </c>
      <c r="B17">
        <v>15</v>
      </c>
      <c r="C17">
        <v>15</v>
      </c>
      <c r="D17">
        <v>15</v>
      </c>
      <c r="E17">
        <v>15</v>
      </c>
      <c r="F17">
        <v>15</v>
      </c>
      <c r="G17">
        <v>15</v>
      </c>
      <c r="H17">
        <v>15</v>
      </c>
      <c r="I17">
        <v>15</v>
      </c>
      <c r="J17">
        <v>15</v>
      </c>
      <c r="K17">
        <v>15</v>
      </c>
      <c r="L17">
        <v>15</v>
      </c>
      <c r="M17">
        <v>15</v>
      </c>
      <c r="N17">
        <f t="shared" si="1"/>
        <v>180</v>
      </c>
    </row>
    <row r="18" spans="1:14" x14ac:dyDescent="0.3">
      <c r="A18" t="s">
        <v>63</v>
      </c>
      <c r="B18">
        <v>8</v>
      </c>
      <c r="C18">
        <v>8</v>
      </c>
      <c r="D18">
        <v>8</v>
      </c>
      <c r="E18">
        <v>8</v>
      </c>
      <c r="F18">
        <v>8</v>
      </c>
      <c r="G18">
        <v>8</v>
      </c>
      <c r="H18">
        <v>8</v>
      </c>
      <c r="I18">
        <v>8</v>
      </c>
      <c r="J18">
        <v>8</v>
      </c>
      <c r="K18">
        <v>8</v>
      </c>
      <c r="L18">
        <v>8</v>
      </c>
      <c r="M18">
        <v>8</v>
      </c>
      <c r="N18">
        <f t="shared" si="1"/>
        <v>96</v>
      </c>
    </row>
    <row r="19" spans="1:14" x14ac:dyDescent="0.3">
      <c r="A19" t="s">
        <v>64</v>
      </c>
      <c r="B19">
        <v>4300</v>
      </c>
      <c r="C19">
        <v>5500</v>
      </c>
      <c r="D19">
        <v>4400</v>
      </c>
      <c r="E19">
        <v>4100</v>
      </c>
      <c r="F19">
        <v>3900</v>
      </c>
      <c r="G19">
        <v>5800</v>
      </c>
      <c r="H19">
        <v>5500</v>
      </c>
      <c r="I19">
        <v>7000</v>
      </c>
      <c r="J19">
        <v>6400</v>
      </c>
      <c r="K19">
        <v>7600</v>
      </c>
      <c r="L19">
        <v>8000</v>
      </c>
      <c r="M19">
        <v>8100</v>
      </c>
      <c r="N19">
        <f t="shared" si="1"/>
        <v>70600</v>
      </c>
    </row>
    <row r="20" spans="1:14" x14ac:dyDescent="0.3">
      <c r="A20" t="s">
        <v>44</v>
      </c>
      <c r="B20">
        <v>6250</v>
      </c>
      <c r="C20">
        <v>7550</v>
      </c>
      <c r="D20">
        <v>6400</v>
      </c>
      <c r="E20">
        <v>5900</v>
      </c>
      <c r="F20">
        <v>5680</v>
      </c>
      <c r="G20">
        <v>7900</v>
      </c>
      <c r="H20">
        <v>7550</v>
      </c>
      <c r="I20">
        <v>8897</v>
      </c>
      <c r="J20">
        <v>8700</v>
      </c>
      <c r="K20">
        <v>10200</v>
      </c>
      <c r="L20">
        <v>10700</v>
      </c>
      <c r="M20">
        <v>10750</v>
      </c>
      <c r="N20">
        <f t="shared" si="1"/>
        <v>96477</v>
      </c>
    </row>
    <row r="22" spans="1:14" x14ac:dyDescent="0.3">
      <c r="A22" s="3" t="s">
        <v>45</v>
      </c>
      <c r="B22">
        <v>6250</v>
      </c>
      <c r="C22">
        <v>7550</v>
      </c>
      <c r="D22">
        <v>6400</v>
      </c>
      <c r="E22">
        <v>5900</v>
      </c>
      <c r="F22">
        <v>5680</v>
      </c>
      <c r="G22">
        <v>7900</v>
      </c>
      <c r="H22">
        <v>7550</v>
      </c>
      <c r="I22">
        <v>8897</v>
      </c>
      <c r="J22">
        <v>8700</v>
      </c>
      <c r="K22">
        <v>10200</v>
      </c>
      <c r="L22">
        <v>10700</v>
      </c>
      <c r="M22">
        <v>10750</v>
      </c>
      <c r="N22">
        <f t="shared" si="1"/>
        <v>96477</v>
      </c>
    </row>
    <row r="23" spans="1:14" x14ac:dyDescent="0.3">
      <c r="A23" s="3" t="s">
        <v>46</v>
      </c>
      <c r="B23">
        <f>B9-B22</f>
        <v>-230</v>
      </c>
      <c r="C23">
        <f t="shared" ref="C23:M23" si="4">C9-C22</f>
        <v>6170</v>
      </c>
      <c r="D23">
        <f t="shared" si="4"/>
        <v>7460</v>
      </c>
      <c r="E23">
        <f t="shared" si="4"/>
        <v>6000</v>
      </c>
      <c r="F23">
        <f t="shared" si="4"/>
        <v>5520</v>
      </c>
      <c r="G23">
        <f t="shared" si="4"/>
        <v>5680</v>
      </c>
      <c r="H23">
        <f t="shared" si="4"/>
        <v>8269.9999999999982</v>
      </c>
      <c r="I23">
        <f t="shared" si="4"/>
        <v>8603</v>
      </c>
      <c r="J23">
        <f t="shared" si="4"/>
        <v>10060</v>
      </c>
      <c r="K23">
        <f t="shared" si="4"/>
        <v>9400</v>
      </c>
      <c r="L23">
        <f t="shared" si="4"/>
        <v>11140</v>
      </c>
      <c r="M23">
        <f t="shared" si="4"/>
        <v>11790</v>
      </c>
      <c r="N23">
        <f t="shared" si="1"/>
        <v>89863</v>
      </c>
    </row>
    <row r="25" spans="1:14" x14ac:dyDescent="0.3">
      <c r="A25" s="3" t="s">
        <v>87</v>
      </c>
      <c r="B25" s="1">
        <v>0.09</v>
      </c>
    </row>
    <row r="26" spans="1:14" x14ac:dyDescent="0.3">
      <c r="A26" s="3" t="s">
        <v>88</v>
      </c>
      <c r="B26" s="1">
        <v>0.02</v>
      </c>
    </row>
    <row r="27" spans="1:14" x14ac:dyDescent="0.3">
      <c r="B27" s="1"/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44F3D-8C97-4AE3-981A-E366502F5A70}">
  <dimension ref="A1:P30"/>
  <sheetViews>
    <sheetView workbookViewId="0">
      <selection activeCell="N3" sqref="N3"/>
    </sheetView>
  </sheetViews>
  <sheetFormatPr defaultRowHeight="14.4" x14ac:dyDescent="0.3"/>
  <cols>
    <col min="1" max="1" width="37.77734375" bestFit="1" customWidth="1"/>
    <col min="2" max="2" width="12.109375" customWidth="1"/>
  </cols>
  <sheetData>
    <row r="1" spans="1:16" x14ac:dyDescent="0.3">
      <c r="A1" s="3" t="s">
        <v>71</v>
      </c>
    </row>
    <row r="3" spans="1:16" x14ac:dyDescent="0.3"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53</v>
      </c>
      <c r="I3" s="3" t="s">
        <v>54</v>
      </c>
      <c r="J3" s="3" t="s">
        <v>55</v>
      </c>
      <c r="K3" s="3" t="s">
        <v>56</v>
      </c>
      <c r="L3" s="3" t="s">
        <v>57</v>
      </c>
      <c r="M3" s="3" t="s">
        <v>58</v>
      </c>
      <c r="N3" s="3" t="s">
        <v>29</v>
      </c>
    </row>
    <row r="4" spans="1:16" x14ac:dyDescent="0.3">
      <c r="A4" t="s">
        <v>59</v>
      </c>
      <c r="B4">
        <f>B5+B7</f>
        <v>4730</v>
      </c>
      <c r="C4">
        <f>C5+C7</f>
        <v>6050</v>
      </c>
      <c r="D4">
        <f>D5+D7</f>
        <v>4840</v>
      </c>
      <c r="E4">
        <f>E5+E7</f>
        <v>4510</v>
      </c>
      <c r="F4">
        <f>F5+F7</f>
        <v>4290</v>
      </c>
      <c r="G4">
        <f>G5+G7</f>
        <v>6380</v>
      </c>
      <c r="H4">
        <f>H5+H7</f>
        <v>6050</v>
      </c>
      <c r="I4">
        <f>I5+I7</f>
        <v>7700</v>
      </c>
      <c r="J4">
        <f>J5+J7</f>
        <v>7040</v>
      </c>
      <c r="K4">
        <f>K5+K7</f>
        <v>8360</v>
      </c>
      <c r="L4">
        <f>L5+L7</f>
        <v>8800</v>
      </c>
      <c r="M4">
        <f>M5+M7</f>
        <v>8910</v>
      </c>
      <c r="N4">
        <f>SUM(B4:M4)</f>
        <v>77660</v>
      </c>
    </row>
    <row r="5" spans="1:16" x14ac:dyDescent="0.3">
      <c r="A5" t="s">
        <v>66</v>
      </c>
      <c r="B5">
        <v>4300</v>
      </c>
      <c r="C5">
        <v>5500</v>
      </c>
      <c r="D5">
        <v>4400</v>
      </c>
      <c r="E5">
        <v>4100</v>
      </c>
      <c r="F5">
        <v>3900</v>
      </c>
      <c r="G5">
        <v>5800</v>
      </c>
      <c r="H5">
        <v>5500</v>
      </c>
      <c r="I5">
        <v>7000</v>
      </c>
      <c r="J5">
        <v>6400</v>
      </c>
      <c r="K5">
        <v>7600</v>
      </c>
      <c r="L5">
        <v>8000</v>
      </c>
      <c r="M5">
        <v>8100</v>
      </c>
      <c r="N5">
        <f t="shared" ref="N5:N25" si="0">SUM(B5:M5)</f>
        <v>70600</v>
      </c>
    </row>
    <row r="6" spans="1:16" x14ac:dyDescent="0.3">
      <c r="A6" t="s">
        <v>65</v>
      </c>
      <c r="B6">
        <f>B4*$P$6</f>
        <v>13244</v>
      </c>
      <c r="C6">
        <f t="shared" ref="C6:M6" si="1">C4*$P$6</f>
        <v>16940</v>
      </c>
      <c r="D6">
        <f t="shared" si="1"/>
        <v>13552</v>
      </c>
      <c r="E6">
        <f t="shared" si="1"/>
        <v>12628</v>
      </c>
      <c r="F6">
        <f t="shared" si="1"/>
        <v>12012</v>
      </c>
      <c r="G6">
        <f t="shared" si="1"/>
        <v>17864</v>
      </c>
      <c r="H6">
        <f t="shared" si="1"/>
        <v>16940</v>
      </c>
      <c r="I6">
        <f t="shared" si="1"/>
        <v>21560</v>
      </c>
      <c r="J6">
        <f t="shared" si="1"/>
        <v>19712</v>
      </c>
      <c r="K6">
        <f t="shared" si="1"/>
        <v>23408</v>
      </c>
      <c r="L6">
        <f t="shared" si="1"/>
        <v>24640</v>
      </c>
      <c r="M6">
        <f t="shared" si="1"/>
        <v>24948</v>
      </c>
      <c r="N6">
        <f t="shared" si="0"/>
        <v>217448</v>
      </c>
      <c r="O6" t="s">
        <v>60</v>
      </c>
      <c r="P6">
        <v>2.8</v>
      </c>
    </row>
    <row r="7" spans="1:16" x14ac:dyDescent="0.3">
      <c r="A7" t="s">
        <v>67</v>
      </c>
      <c r="B7">
        <f>'Income Y1'!B4*10%</f>
        <v>430</v>
      </c>
      <c r="C7">
        <f>'Income Y1'!C4*10%</f>
        <v>550</v>
      </c>
      <c r="D7">
        <f>'Income Y1'!D4*10%</f>
        <v>440</v>
      </c>
      <c r="E7">
        <f>'Income Y1'!E4*10%</f>
        <v>410</v>
      </c>
      <c r="F7">
        <f>'Income Y1'!F4*10%</f>
        <v>390</v>
      </c>
      <c r="G7">
        <f>'Income Y1'!G4*10%</f>
        <v>580</v>
      </c>
      <c r="H7">
        <f>'Income Y1'!H4*10%</f>
        <v>550</v>
      </c>
      <c r="I7">
        <f>'Income Y1'!I4*10%</f>
        <v>700</v>
      </c>
      <c r="J7">
        <f>'Income Y1'!J4*10%</f>
        <v>640</v>
      </c>
      <c r="K7">
        <f>'Income Y1'!K4*10%</f>
        <v>760</v>
      </c>
      <c r="L7">
        <f>'Income Y1'!L4*10%</f>
        <v>800</v>
      </c>
      <c r="M7">
        <f>'Income Y1'!M4*10%</f>
        <v>810</v>
      </c>
      <c r="N7">
        <f t="shared" si="0"/>
        <v>7060</v>
      </c>
    </row>
    <row r="10" spans="1:16" x14ac:dyDescent="0.3">
      <c r="A10" t="s">
        <v>75</v>
      </c>
      <c r="B10">
        <f>B6*50%</f>
        <v>6622</v>
      </c>
      <c r="C10">
        <f t="shared" ref="C10:M10" si="2">C6*50%</f>
        <v>8470</v>
      </c>
      <c r="D10">
        <f t="shared" si="2"/>
        <v>6776</v>
      </c>
      <c r="E10">
        <f t="shared" si="2"/>
        <v>6314</v>
      </c>
      <c r="F10">
        <f t="shared" si="2"/>
        <v>6006</v>
      </c>
      <c r="G10">
        <f t="shared" si="2"/>
        <v>8932</v>
      </c>
      <c r="H10">
        <f t="shared" si="2"/>
        <v>8470</v>
      </c>
      <c r="I10">
        <f t="shared" si="2"/>
        <v>10780</v>
      </c>
      <c r="J10">
        <f t="shared" si="2"/>
        <v>9856</v>
      </c>
      <c r="K10">
        <f t="shared" si="2"/>
        <v>11704</v>
      </c>
      <c r="L10">
        <f t="shared" si="2"/>
        <v>12320</v>
      </c>
      <c r="M10">
        <f t="shared" si="2"/>
        <v>12474</v>
      </c>
      <c r="N10">
        <f t="shared" si="0"/>
        <v>108724</v>
      </c>
    </row>
    <row r="11" spans="1:16" x14ac:dyDescent="0.3">
      <c r="A11" t="s">
        <v>76</v>
      </c>
      <c r="B11">
        <f>B10+22540</f>
        <v>29162</v>
      </c>
      <c r="C11">
        <f>C10+B10</f>
        <v>15092</v>
      </c>
      <c r="D11">
        <f t="shared" ref="D11:M11" si="3">D10+C10</f>
        <v>15246</v>
      </c>
      <c r="E11">
        <f t="shared" si="3"/>
        <v>13090</v>
      </c>
      <c r="F11">
        <f t="shared" si="3"/>
        <v>12320</v>
      </c>
      <c r="G11">
        <f t="shared" si="3"/>
        <v>14938</v>
      </c>
      <c r="H11">
        <f t="shared" si="3"/>
        <v>17402</v>
      </c>
      <c r="I11">
        <f t="shared" si="3"/>
        <v>19250</v>
      </c>
      <c r="J11">
        <f t="shared" si="3"/>
        <v>20636</v>
      </c>
      <c r="K11">
        <f t="shared" si="3"/>
        <v>21560</v>
      </c>
      <c r="L11">
        <f t="shared" si="3"/>
        <v>24024</v>
      </c>
      <c r="M11">
        <f t="shared" si="3"/>
        <v>24794</v>
      </c>
      <c r="N11">
        <f t="shared" si="0"/>
        <v>227514</v>
      </c>
    </row>
    <row r="14" spans="1:16" x14ac:dyDescent="0.3">
      <c r="A14" t="s">
        <v>41</v>
      </c>
      <c r="B14">
        <v>950</v>
      </c>
      <c r="C14">
        <v>1050</v>
      </c>
      <c r="D14">
        <v>1000</v>
      </c>
      <c r="E14">
        <v>800</v>
      </c>
      <c r="F14">
        <v>780</v>
      </c>
      <c r="G14">
        <v>1100</v>
      </c>
      <c r="H14">
        <v>1050</v>
      </c>
      <c r="I14">
        <v>1500</v>
      </c>
      <c r="J14">
        <v>1300</v>
      </c>
      <c r="K14">
        <v>1600</v>
      </c>
      <c r="L14">
        <v>1700</v>
      </c>
      <c r="M14">
        <v>1750</v>
      </c>
      <c r="N14">
        <f t="shared" si="0"/>
        <v>14580</v>
      </c>
    </row>
    <row r="15" spans="1:16" x14ac:dyDescent="0.3">
      <c r="A15" t="s">
        <v>42</v>
      </c>
      <c r="B15">
        <v>400</v>
      </c>
      <c r="C15">
        <v>400</v>
      </c>
      <c r="D15">
        <v>400</v>
      </c>
      <c r="E15">
        <v>400</v>
      </c>
      <c r="F15">
        <v>400</v>
      </c>
      <c r="G15">
        <v>400</v>
      </c>
      <c r="H15">
        <v>400</v>
      </c>
      <c r="I15">
        <v>400</v>
      </c>
      <c r="J15">
        <v>400</v>
      </c>
      <c r="K15">
        <v>400</v>
      </c>
      <c r="L15">
        <v>400</v>
      </c>
      <c r="M15">
        <v>400</v>
      </c>
      <c r="N15">
        <f t="shared" si="0"/>
        <v>4800</v>
      </c>
    </row>
    <row r="16" spans="1:16" x14ac:dyDescent="0.3">
      <c r="A16" t="s">
        <v>61</v>
      </c>
      <c r="B16">
        <v>500</v>
      </c>
      <c r="C16">
        <v>500</v>
      </c>
      <c r="D16">
        <v>500</v>
      </c>
      <c r="E16">
        <v>500</v>
      </c>
      <c r="F16">
        <v>500</v>
      </c>
      <c r="G16">
        <v>500</v>
      </c>
      <c r="H16">
        <v>500</v>
      </c>
      <c r="I16">
        <v>500</v>
      </c>
      <c r="J16">
        <v>500</v>
      </c>
      <c r="K16">
        <v>500</v>
      </c>
      <c r="L16">
        <v>500</v>
      </c>
      <c r="M16">
        <v>500</v>
      </c>
      <c r="N16">
        <f t="shared" si="0"/>
        <v>6000</v>
      </c>
    </row>
    <row r="17" spans="1:14" x14ac:dyDescent="0.3">
      <c r="A17" t="s">
        <v>62</v>
      </c>
      <c r="B17">
        <v>70</v>
      </c>
      <c r="C17">
        <v>70</v>
      </c>
      <c r="D17">
        <v>70</v>
      </c>
      <c r="E17">
        <v>70</v>
      </c>
      <c r="F17">
        <v>70</v>
      </c>
      <c r="G17">
        <v>70</v>
      </c>
      <c r="H17">
        <v>70</v>
      </c>
      <c r="I17">
        <v>70</v>
      </c>
      <c r="J17">
        <v>70</v>
      </c>
      <c r="K17">
        <v>70</v>
      </c>
      <c r="L17">
        <v>70</v>
      </c>
      <c r="M17">
        <v>70</v>
      </c>
      <c r="N17">
        <f t="shared" si="0"/>
        <v>840</v>
      </c>
    </row>
    <row r="18" spans="1:14" x14ac:dyDescent="0.3">
      <c r="A18" t="s">
        <v>34</v>
      </c>
      <c r="B18">
        <v>7</v>
      </c>
      <c r="C18">
        <v>7</v>
      </c>
      <c r="D18">
        <v>7</v>
      </c>
      <c r="E18">
        <v>7</v>
      </c>
      <c r="F18">
        <v>7</v>
      </c>
      <c r="G18">
        <v>7</v>
      </c>
      <c r="H18">
        <v>7</v>
      </c>
      <c r="I18">
        <v>7</v>
      </c>
      <c r="J18">
        <v>7</v>
      </c>
      <c r="K18">
        <v>7</v>
      </c>
      <c r="L18">
        <v>7</v>
      </c>
      <c r="M18">
        <v>7</v>
      </c>
      <c r="N18">
        <f t="shared" si="0"/>
        <v>84</v>
      </c>
    </row>
    <row r="19" spans="1:14" x14ac:dyDescent="0.3">
      <c r="A19" t="s">
        <v>43</v>
      </c>
      <c r="B19">
        <v>15</v>
      </c>
      <c r="C19">
        <v>15</v>
      </c>
      <c r="D19">
        <v>15</v>
      </c>
      <c r="E19">
        <v>15</v>
      </c>
      <c r="F19">
        <v>15</v>
      </c>
      <c r="G19">
        <v>15</v>
      </c>
      <c r="H19">
        <v>15</v>
      </c>
      <c r="I19">
        <v>15</v>
      </c>
      <c r="J19">
        <v>15</v>
      </c>
      <c r="K19">
        <v>15</v>
      </c>
      <c r="L19">
        <v>15</v>
      </c>
      <c r="M19">
        <v>15</v>
      </c>
      <c r="N19">
        <f t="shared" si="0"/>
        <v>180</v>
      </c>
    </row>
    <row r="20" spans="1:14" x14ac:dyDescent="0.3">
      <c r="A20" t="s">
        <v>63</v>
      </c>
      <c r="B20">
        <v>8</v>
      </c>
      <c r="C20">
        <v>8</v>
      </c>
      <c r="D20">
        <v>8</v>
      </c>
      <c r="E20">
        <v>8</v>
      </c>
      <c r="F20">
        <v>8</v>
      </c>
      <c r="G20">
        <v>8</v>
      </c>
      <c r="H20">
        <v>8</v>
      </c>
      <c r="I20">
        <v>8</v>
      </c>
      <c r="J20">
        <v>8</v>
      </c>
      <c r="K20">
        <v>8</v>
      </c>
      <c r="L20">
        <v>8</v>
      </c>
      <c r="M20">
        <v>8</v>
      </c>
      <c r="N20">
        <f t="shared" si="0"/>
        <v>96</v>
      </c>
    </row>
    <row r="21" spans="1:14" x14ac:dyDescent="0.3">
      <c r="A21" t="s">
        <v>64</v>
      </c>
      <c r="B21">
        <v>4730</v>
      </c>
      <c r="C21">
        <v>6050</v>
      </c>
      <c r="D21">
        <v>4840</v>
      </c>
      <c r="E21">
        <v>4510</v>
      </c>
      <c r="F21">
        <v>4290</v>
      </c>
      <c r="G21">
        <v>6380</v>
      </c>
      <c r="H21">
        <v>6050</v>
      </c>
      <c r="I21">
        <v>7700</v>
      </c>
      <c r="J21">
        <v>7040</v>
      </c>
      <c r="K21">
        <v>8360</v>
      </c>
      <c r="L21">
        <v>8800</v>
      </c>
      <c r="M21">
        <v>8910</v>
      </c>
      <c r="N21">
        <f t="shared" si="0"/>
        <v>77660</v>
      </c>
    </row>
    <row r="22" spans="1:14" x14ac:dyDescent="0.3">
      <c r="A22" t="s">
        <v>44</v>
      </c>
      <c r="B22">
        <f>B14+B15+B16+B17+B18+B19+B20+B21</f>
        <v>6680</v>
      </c>
      <c r="C22">
        <f t="shared" ref="C22:M22" si="4">C14+C15+C16+C17+C18+C19+C20+C21</f>
        <v>8100</v>
      </c>
      <c r="D22">
        <f t="shared" si="4"/>
        <v>6840</v>
      </c>
      <c r="E22">
        <f t="shared" si="4"/>
        <v>6310</v>
      </c>
      <c r="F22">
        <f t="shared" si="4"/>
        <v>6070</v>
      </c>
      <c r="G22">
        <f t="shared" si="4"/>
        <v>8480</v>
      </c>
      <c r="H22">
        <f t="shared" si="4"/>
        <v>8100</v>
      </c>
      <c r="I22">
        <f t="shared" si="4"/>
        <v>10200</v>
      </c>
      <c r="J22">
        <f t="shared" si="4"/>
        <v>9340</v>
      </c>
      <c r="K22">
        <f t="shared" si="4"/>
        <v>10960</v>
      </c>
      <c r="L22">
        <f t="shared" si="4"/>
        <v>11500</v>
      </c>
      <c r="M22">
        <f t="shared" si="4"/>
        <v>11660</v>
      </c>
      <c r="N22">
        <f t="shared" si="0"/>
        <v>104240</v>
      </c>
    </row>
    <row r="24" spans="1:14" x14ac:dyDescent="0.3">
      <c r="A24" s="3" t="s">
        <v>45</v>
      </c>
      <c r="B24">
        <f>B14+B15+B16+B17+B18+B19+B20+B21</f>
        <v>6680</v>
      </c>
      <c r="C24">
        <f t="shared" ref="C24:M24" si="5">C14+C15+C16+C17+C18+C19+C20+C21</f>
        <v>8100</v>
      </c>
      <c r="D24">
        <f t="shared" si="5"/>
        <v>6840</v>
      </c>
      <c r="E24">
        <f t="shared" si="5"/>
        <v>6310</v>
      </c>
      <c r="F24">
        <f t="shared" si="5"/>
        <v>6070</v>
      </c>
      <c r="G24">
        <f t="shared" si="5"/>
        <v>8480</v>
      </c>
      <c r="H24">
        <f t="shared" si="5"/>
        <v>8100</v>
      </c>
      <c r="I24">
        <f t="shared" si="5"/>
        <v>10200</v>
      </c>
      <c r="J24">
        <f t="shared" si="5"/>
        <v>9340</v>
      </c>
      <c r="K24">
        <f t="shared" si="5"/>
        <v>10960</v>
      </c>
      <c r="L24">
        <f t="shared" si="5"/>
        <v>11500</v>
      </c>
      <c r="M24">
        <f t="shared" si="5"/>
        <v>11660</v>
      </c>
      <c r="N24">
        <f t="shared" si="0"/>
        <v>104240</v>
      </c>
    </row>
    <row r="25" spans="1:14" x14ac:dyDescent="0.3">
      <c r="A25" s="3" t="s">
        <v>46</v>
      </c>
      <c r="B25">
        <f>B11-B24</f>
        <v>22482</v>
      </c>
      <c r="C25">
        <f>C11-C24</f>
        <v>6992</v>
      </c>
      <c r="D25">
        <f t="shared" ref="D25:M25" si="6">D11-D24</f>
        <v>8406</v>
      </c>
      <c r="E25">
        <f>E11-E24</f>
        <v>6780</v>
      </c>
      <c r="F25">
        <f>F11-F24</f>
        <v>6250</v>
      </c>
      <c r="G25">
        <f t="shared" si="6"/>
        <v>6458</v>
      </c>
      <c r="H25">
        <f t="shared" si="6"/>
        <v>9302</v>
      </c>
      <c r="I25">
        <f t="shared" si="6"/>
        <v>9050</v>
      </c>
      <c r="J25">
        <f t="shared" si="6"/>
        <v>11296</v>
      </c>
      <c r="K25">
        <f t="shared" si="6"/>
        <v>10600</v>
      </c>
      <c r="L25">
        <f t="shared" si="6"/>
        <v>12524</v>
      </c>
      <c r="M25">
        <f t="shared" si="6"/>
        <v>13134</v>
      </c>
      <c r="N25">
        <f t="shared" si="0"/>
        <v>123274</v>
      </c>
    </row>
    <row r="27" spans="1:14" x14ac:dyDescent="0.3">
      <c r="A27" s="3" t="s">
        <v>87</v>
      </c>
      <c r="B27" s="1">
        <v>0.09</v>
      </c>
    </row>
    <row r="28" spans="1:14" x14ac:dyDescent="0.3">
      <c r="A28" s="3" t="s">
        <v>88</v>
      </c>
      <c r="B28" s="1">
        <v>0.02</v>
      </c>
    </row>
    <row r="30" spans="1:14" x14ac:dyDescent="0.3">
      <c r="A30" t="s">
        <v>79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37EA2-627D-4671-9B6B-8B641835A169}">
  <dimension ref="A1:P32"/>
  <sheetViews>
    <sheetView workbookViewId="0">
      <selection activeCell="N3" sqref="N3"/>
    </sheetView>
  </sheetViews>
  <sheetFormatPr defaultRowHeight="14.4" x14ac:dyDescent="0.3"/>
  <cols>
    <col min="1" max="1" width="35.6640625" bestFit="1" customWidth="1"/>
    <col min="15" max="15" width="10.109375" bestFit="1" customWidth="1"/>
  </cols>
  <sheetData>
    <row r="1" spans="1:16" x14ac:dyDescent="0.3">
      <c r="A1" s="3" t="s">
        <v>69</v>
      </c>
    </row>
    <row r="3" spans="1:16" x14ac:dyDescent="0.3"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53</v>
      </c>
      <c r="I3" s="3" t="s">
        <v>54</v>
      </c>
      <c r="J3" s="3" t="s">
        <v>55</v>
      </c>
      <c r="K3" s="3" t="s">
        <v>56</v>
      </c>
      <c r="L3" s="3" t="s">
        <v>57</v>
      </c>
      <c r="M3" s="3" t="s">
        <v>58</v>
      </c>
      <c r="N3" s="3" t="s">
        <v>29</v>
      </c>
    </row>
    <row r="4" spans="1:16" x14ac:dyDescent="0.3">
      <c r="A4" t="s">
        <v>59</v>
      </c>
      <c r="B4">
        <f>B5+B7</f>
        <v>5439.5</v>
      </c>
      <c r="C4">
        <f>C5+C7</f>
        <v>6957.5</v>
      </c>
      <c r="D4">
        <f>D5+D7</f>
        <v>5566</v>
      </c>
      <c r="E4">
        <f>E5+E7</f>
        <v>5186.5</v>
      </c>
      <c r="F4">
        <f>F5+F7</f>
        <v>4933.5</v>
      </c>
      <c r="G4">
        <f>G5+G7</f>
        <v>7337</v>
      </c>
      <c r="H4">
        <f>H5+H7</f>
        <v>6957.5</v>
      </c>
      <c r="I4">
        <f>I5+I7</f>
        <v>8855</v>
      </c>
      <c r="J4">
        <f>J5+J7</f>
        <v>8096</v>
      </c>
      <c r="K4">
        <f>K5+K7</f>
        <v>9614</v>
      </c>
      <c r="L4">
        <f>L5+L7</f>
        <v>10120</v>
      </c>
      <c r="M4">
        <f>M5+M7</f>
        <v>10246.5</v>
      </c>
      <c r="N4">
        <f>SUM(B4:M4)</f>
        <v>89309</v>
      </c>
    </row>
    <row r="5" spans="1:16" x14ac:dyDescent="0.3">
      <c r="A5" t="s">
        <v>66</v>
      </c>
      <c r="B5">
        <v>4730</v>
      </c>
      <c r="C5">
        <v>6050</v>
      </c>
      <c r="D5">
        <v>4840</v>
      </c>
      <c r="E5">
        <v>4510</v>
      </c>
      <c r="F5">
        <v>4290</v>
      </c>
      <c r="G5">
        <v>6380</v>
      </c>
      <c r="H5">
        <v>6050</v>
      </c>
      <c r="I5">
        <v>7700</v>
      </c>
      <c r="J5">
        <v>7040</v>
      </c>
      <c r="K5">
        <v>8360</v>
      </c>
      <c r="L5">
        <v>8800</v>
      </c>
      <c r="M5">
        <v>8910</v>
      </c>
      <c r="N5">
        <f t="shared" ref="N5:N25" si="0">SUM(B5:M5)</f>
        <v>77660</v>
      </c>
    </row>
    <row r="6" spans="1:16" x14ac:dyDescent="0.3">
      <c r="A6" t="s">
        <v>65</v>
      </c>
      <c r="B6">
        <f>B4*$P$6</f>
        <v>15230.599999999999</v>
      </c>
      <c r="C6">
        <f t="shared" ref="C6:M6" si="1">C4*$P$6</f>
        <v>19481</v>
      </c>
      <c r="D6">
        <f t="shared" si="1"/>
        <v>15584.8</v>
      </c>
      <c r="E6">
        <f t="shared" si="1"/>
        <v>14522.199999999999</v>
      </c>
      <c r="F6">
        <f t="shared" si="1"/>
        <v>13813.8</v>
      </c>
      <c r="G6">
        <f t="shared" si="1"/>
        <v>20543.599999999999</v>
      </c>
      <c r="H6">
        <f t="shared" si="1"/>
        <v>19481</v>
      </c>
      <c r="I6">
        <f t="shared" si="1"/>
        <v>24794</v>
      </c>
      <c r="J6">
        <f t="shared" si="1"/>
        <v>22668.799999999999</v>
      </c>
      <c r="K6">
        <f t="shared" si="1"/>
        <v>26919.199999999997</v>
      </c>
      <c r="L6">
        <f t="shared" si="1"/>
        <v>28336</v>
      </c>
      <c r="M6">
        <f t="shared" si="1"/>
        <v>28690.199999999997</v>
      </c>
      <c r="N6">
        <f t="shared" si="0"/>
        <v>250065.2</v>
      </c>
      <c r="O6" t="s">
        <v>60</v>
      </c>
      <c r="P6">
        <v>2.8</v>
      </c>
    </row>
    <row r="7" spans="1:16" x14ac:dyDescent="0.3">
      <c r="A7" t="s">
        <v>68</v>
      </c>
      <c r="B7">
        <f>'Income Y3'!B5*15%</f>
        <v>709.5</v>
      </c>
      <c r="C7">
        <f>'Income Y3'!C5*15%</f>
        <v>907.5</v>
      </c>
      <c r="D7">
        <f>'Income Y3'!D5*15%</f>
        <v>726</v>
      </c>
      <c r="E7">
        <f>'Income Y3'!E5*15%</f>
        <v>676.5</v>
      </c>
      <c r="F7">
        <f>'Income Y3'!F5*15%</f>
        <v>643.5</v>
      </c>
      <c r="G7">
        <f>'Income Y3'!G5*15%</f>
        <v>957</v>
      </c>
      <c r="H7">
        <f>'Income Y3'!H5*15%</f>
        <v>907.5</v>
      </c>
      <c r="I7">
        <f>'Income Y3'!I5*15%</f>
        <v>1155</v>
      </c>
      <c r="J7">
        <f>'Income Y3'!J5*15%</f>
        <v>1056</v>
      </c>
      <c r="K7">
        <f>'Income Y3'!K5*15%</f>
        <v>1254</v>
      </c>
      <c r="L7">
        <f>'Income Y3'!L5*15%</f>
        <v>1320</v>
      </c>
      <c r="M7">
        <f>'Income Y3'!M5*15%</f>
        <v>1336.5</v>
      </c>
      <c r="N7">
        <f t="shared" si="0"/>
        <v>11649</v>
      </c>
    </row>
    <row r="9" spans="1:16" x14ac:dyDescent="0.3">
      <c r="O9" t="s">
        <v>74</v>
      </c>
      <c r="P9">
        <v>1</v>
      </c>
    </row>
    <row r="10" spans="1:16" x14ac:dyDescent="0.3">
      <c r="A10" s="1" t="s">
        <v>77</v>
      </c>
      <c r="B10">
        <f>B6*50%</f>
        <v>7615.2999999999993</v>
      </c>
      <c r="C10">
        <f t="shared" ref="C10:M10" si="2">C6*50%</f>
        <v>9740.5</v>
      </c>
      <c r="D10">
        <f t="shared" si="2"/>
        <v>7792.4</v>
      </c>
      <c r="E10">
        <f t="shared" si="2"/>
        <v>7261.0999999999995</v>
      </c>
      <c r="F10">
        <f t="shared" si="2"/>
        <v>6906.9</v>
      </c>
      <c r="G10">
        <f t="shared" si="2"/>
        <v>10271.799999999999</v>
      </c>
      <c r="H10">
        <f t="shared" si="2"/>
        <v>9740.5</v>
      </c>
      <c r="I10">
        <f t="shared" si="2"/>
        <v>12397</v>
      </c>
      <c r="J10">
        <f t="shared" si="2"/>
        <v>11334.4</v>
      </c>
      <c r="K10">
        <f t="shared" si="2"/>
        <v>13459.599999999999</v>
      </c>
      <c r="L10">
        <f t="shared" si="2"/>
        <v>14168</v>
      </c>
      <c r="M10">
        <f t="shared" si="2"/>
        <v>14345.099999999999</v>
      </c>
      <c r="N10">
        <f t="shared" si="0"/>
        <v>125032.6</v>
      </c>
    </row>
    <row r="11" spans="1:16" x14ac:dyDescent="0.3">
      <c r="A11" t="s">
        <v>78</v>
      </c>
      <c r="B11">
        <f>B10+24794</f>
        <v>32409.3</v>
      </c>
      <c r="C11">
        <f>C10+B10</f>
        <v>17355.8</v>
      </c>
      <c r="D11">
        <f t="shared" ref="D11:M11" si="3">D10+C10</f>
        <v>17532.900000000001</v>
      </c>
      <c r="E11">
        <f t="shared" si="3"/>
        <v>15053.5</v>
      </c>
      <c r="F11">
        <f t="shared" si="3"/>
        <v>14168</v>
      </c>
      <c r="G11">
        <f t="shared" si="3"/>
        <v>17178.699999999997</v>
      </c>
      <c r="H11">
        <f t="shared" si="3"/>
        <v>20012.3</v>
      </c>
      <c r="I11">
        <f t="shared" si="3"/>
        <v>22137.5</v>
      </c>
      <c r="J11">
        <f t="shared" si="3"/>
        <v>23731.4</v>
      </c>
      <c r="K11">
        <f t="shared" si="3"/>
        <v>24794</v>
      </c>
      <c r="L11">
        <f t="shared" si="3"/>
        <v>27627.599999999999</v>
      </c>
      <c r="M11">
        <f t="shared" si="3"/>
        <v>28513.1</v>
      </c>
      <c r="N11">
        <f t="shared" si="0"/>
        <v>260514.1</v>
      </c>
    </row>
    <row r="14" spans="1:16" x14ac:dyDescent="0.3">
      <c r="A14" t="s">
        <v>41</v>
      </c>
      <c r="B14">
        <v>950</v>
      </c>
      <c r="C14">
        <v>1050</v>
      </c>
      <c r="D14">
        <v>1000</v>
      </c>
      <c r="E14">
        <v>800</v>
      </c>
      <c r="F14">
        <v>780</v>
      </c>
      <c r="G14">
        <v>1100</v>
      </c>
      <c r="H14">
        <v>1050</v>
      </c>
      <c r="I14">
        <v>1500</v>
      </c>
      <c r="J14">
        <v>1300</v>
      </c>
      <c r="K14">
        <v>1600</v>
      </c>
      <c r="L14">
        <v>1700</v>
      </c>
      <c r="M14">
        <v>1750</v>
      </c>
      <c r="N14">
        <f t="shared" si="0"/>
        <v>14580</v>
      </c>
    </row>
    <row r="15" spans="1:16" x14ac:dyDescent="0.3">
      <c r="A15" t="s">
        <v>42</v>
      </c>
      <c r="B15">
        <v>400</v>
      </c>
      <c r="C15">
        <v>400</v>
      </c>
      <c r="D15">
        <v>400</v>
      </c>
      <c r="E15">
        <v>400</v>
      </c>
      <c r="F15">
        <v>400</v>
      </c>
      <c r="G15">
        <v>400</v>
      </c>
      <c r="H15">
        <v>400</v>
      </c>
      <c r="I15">
        <v>400</v>
      </c>
      <c r="J15">
        <v>400</v>
      </c>
      <c r="K15">
        <v>400</v>
      </c>
      <c r="L15">
        <v>400</v>
      </c>
      <c r="M15">
        <v>400</v>
      </c>
      <c r="N15">
        <f t="shared" si="0"/>
        <v>4800</v>
      </c>
    </row>
    <row r="16" spans="1:16" x14ac:dyDescent="0.3">
      <c r="A16" t="s">
        <v>61</v>
      </c>
      <c r="B16">
        <v>500</v>
      </c>
      <c r="C16">
        <v>500</v>
      </c>
      <c r="D16">
        <v>500</v>
      </c>
      <c r="E16">
        <v>500</v>
      </c>
      <c r="F16">
        <v>500</v>
      </c>
      <c r="G16">
        <v>500</v>
      </c>
      <c r="H16">
        <v>500</v>
      </c>
      <c r="I16">
        <v>500</v>
      </c>
      <c r="J16">
        <v>500</v>
      </c>
      <c r="K16">
        <v>500</v>
      </c>
      <c r="L16">
        <v>500</v>
      </c>
      <c r="M16">
        <v>500</v>
      </c>
      <c r="N16">
        <f t="shared" si="0"/>
        <v>6000</v>
      </c>
    </row>
    <row r="17" spans="1:14" x14ac:dyDescent="0.3">
      <c r="A17" t="s">
        <v>62</v>
      </c>
      <c r="B17">
        <v>70</v>
      </c>
      <c r="C17">
        <v>70</v>
      </c>
      <c r="D17">
        <v>70</v>
      </c>
      <c r="E17">
        <v>70</v>
      </c>
      <c r="F17">
        <v>70</v>
      </c>
      <c r="G17">
        <v>70</v>
      </c>
      <c r="H17">
        <v>70</v>
      </c>
      <c r="I17">
        <v>70</v>
      </c>
      <c r="J17">
        <v>70</v>
      </c>
      <c r="K17">
        <v>70</v>
      </c>
      <c r="L17">
        <v>70</v>
      </c>
      <c r="M17">
        <v>70</v>
      </c>
      <c r="N17">
        <f t="shared" si="0"/>
        <v>840</v>
      </c>
    </row>
    <row r="18" spans="1:14" x14ac:dyDescent="0.3">
      <c r="A18" t="s">
        <v>34</v>
      </c>
      <c r="B18">
        <v>7</v>
      </c>
      <c r="C18">
        <v>7</v>
      </c>
      <c r="D18">
        <v>7</v>
      </c>
      <c r="E18">
        <v>7</v>
      </c>
      <c r="F18">
        <v>7</v>
      </c>
      <c r="G18">
        <v>7</v>
      </c>
      <c r="H18">
        <v>7</v>
      </c>
      <c r="I18">
        <v>7</v>
      </c>
      <c r="J18">
        <v>7</v>
      </c>
      <c r="K18">
        <v>7</v>
      </c>
      <c r="L18">
        <v>7</v>
      </c>
      <c r="M18">
        <v>7</v>
      </c>
      <c r="N18">
        <f t="shared" si="0"/>
        <v>84</v>
      </c>
    </row>
    <row r="19" spans="1:14" x14ac:dyDescent="0.3">
      <c r="A19" t="s">
        <v>43</v>
      </c>
      <c r="B19">
        <v>15</v>
      </c>
      <c r="C19">
        <v>15</v>
      </c>
      <c r="D19">
        <v>15</v>
      </c>
      <c r="E19">
        <v>15</v>
      </c>
      <c r="F19">
        <v>15</v>
      </c>
      <c r="G19">
        <v>15</v>
      </c>
      <c r="H19">
        <v>15</v>
      </c>
      <c r="I19">
        <v>15</v>
      </c>
      <c r="J19">
        <v>15</v>
      </c>
      <c r="K19">
        <v>15</v>
      </c>
      <c r="L19">
        <v>15</v>
      </c>
      <c r="M19">
        <v>15</v>
      </c>
      <c r="N19">
        <f t="shared" si="0"/>
        <v>180</v>
      </c>
    </row>
    <row r="20" spans="1:14" x14ac:dyDescent="0.3">
      <c r="A20" t="s">
        <v>63</v>
      </c>
      <c r="B20">
        <v>8</v>
      </c>
      <c r="C20">
        <v>8</v>
      </c>
      <c r="D20">
        <v>8</v>
      </c>
      <c r="E20">
        <v>8</v>
      </c>
      <c r="F20">
        <v>8</v>
      </c>
      <c r="G20">
        <v>8</v>
      </c>
      <c r="H20">
        <v>8</v>
      </c>
      <c r="I20">
        <v>8</v>
      </c>
      <c r="J20">
        <v>8</v>
      </c>
      <c r="K20">
        <v>8</v>
      </c>
      <c r="L20">
        <v>8</v>
      </c>
      <c r="M20">
        <v>8</v>
      </c>
      <c r="N20">
        <f t="shared" si="0"/>
        <v>96</v>
      </c>
    </row>
    <row r="21" spans="1:14" x14ac:dyDescent="0.3">
      <c r="A21" t="s">
        <v>64</v>
      </c>
      <c r="B21">
        <f>B4</f>
        <v>5439.5</v>
      </c>
      <c r="C21">
        <v>6957.5</v>
      </c>
      <c r="D21">
        <v>5566</v>
      </c>
      <c r="E21">
        <v>5186.5</v>
      </c>
      <c r="F21">
        <v>4933.5</v>
      </c>
      <c r="G21">
        <v>7337</v>
      </c>
      <c r="H21">
        <v>6957.5</v>
      </c>
      <c r="I21">
        <v>8855</v>
      </c>
      <c r="J21">
        <v>8096</v>
      </c>
      <c r="K21">
        <v>9614</v>
      </c>
      <c r="L21">
        <v>10120</v>
      </c>
      <c r="M21">
        <v>10246.5</v>
      </c>
      <c r="N21">
        <f t="shared" si="0"/>
        <v>89309</v>
      </c>
    </row>
    <row r="22" spans="1:14" x14ac:dyDescent="0.3">
      <c r="A22" t="s">
        <v>44</v>
      </c>
      <c r="B22">
        <f>B14+B15+B16+B17+B18+B19+B20+B21</f>
        <v>7389.5</v>
      </c>
      <c r="C22">
        <f t="shared" ref="C22:M22" si="4">C14+C15+C16+C17+C18+C19+C20+C21</f>
        <v>9007.5</v>
      </c>
      <c r="D22">
        <f t="shared" si="4"/>
        <v>7566</v>
      </c>
      <c r="E22">
        <f t="shared" si="4"/>
        <v>6986.5</v>
      </c>
      <c r="F22">
        <f t="shared" si="4"/>
        <v>6713.5</v>
      </c>
      <c r="G22">
        <f t="shared" si="4"/>
        <v>9437</v>
      </c>
      <c r="H22">
        <f t="shared" si="4"/>
        <v>9007.5</v>
      </c>
      <c r="I22">
        <f t="shared" si="4"/>
        <v>11355</v>
      </c>
      <c r="J22">
        <f t="shared" si="4"/>
        <v>10396</v>
      </c>
      <c r="K22">
        <f t="shared" si="4"/>
        <v>12214</v>
      </c>
      <c r="L22">
        <f t="shared" si="4"/>
        <v>12820</v>
      </c>
      <c r="M22">
        <f t="shared" si="4"/>
        <v>12996.5</v>
      </c>
      <c r="N22">
        <f t="shared" si="0"/>
        <v>115889</v>
      </c>
    </row>
    <row r="24" spans="1:14" x14ac:dyDescent="0.3">
      <c r="A24" s="3" t="s">
        <v>45</v>
      </c>
      <c r="B24">
        <f>B14+B15+B16+B17+B18+B19+B20+B21</f>
        <v>7389.5</v>
      </c>
      <c r="C24">
        <f t="shared" ref="C24:M24" si="5">C14+C15+C16+C17+C18+C19+C20+C21</f>
        <v>9007.5</v>
      </c>
      <c r="D24">
        <f t="shared" si="5"/>
        <v>7566</v>
      </c>
      <c r="E24">
        <f t="shared" si="5"/>
        <v>6986.5</v>
      </c>
      <c r="F24">
        <f t="shared" si="5"/>
        <v>6713.5</v>
      </c>
      <c r="G24">
        <f t="shared" si="5"/>
        <v>9437</v>
      </c>
      <c r="H24">
        <f t="shared" si="5"/>
        <v>9007.5</v>
      </c>
      <c r="I24">
        <f t="shared" si="5"/>
        <v>11355</v>
      </c>
      <c r="J24">
        <f t="shared" si="5"/>
        <v>10396</v>
      </c>
      <c r="K24">
        <f t="shared" si="5"/>
        <v>12214</v>
      </c>
      <c r="L24">
        <f t="shared" si="5"/>
        <v>12820</v>
      </c>
      <c r="M24">
        <f t="shared" si="5"/>
        <v>12996.5</v>
      </c>
      <c r="N24">
        <f t="shared" si="0"/>
        <v>115889</v>
      </c>
    </row>
    <row r="25" spans="1:14" x14ac:dyDescent="0.3">
      <c r="A25" s="3" t="s">
        <v>46</v>
      </c>
      <c r="B25">
        <f>B11-B24</f>
        <v>25019.8</v>
      </c>
      <c r="C25">
        <f t="shared" ref="C25:M25" si="6">C11-C24</f>
        <v>8348.2999999999993</v>
      </c>
      <c r="D25">
        <f t="shared" si="6"/>
        <v>9966.9000000000015</v>
      </c>
      <c r="E25">
        <f t="shared" si="6"/>
        <v>8067</v>
      </c>
      <c r="F25">
        <f t="shared" si="6"/>
        <v>7454.5</v>
      </c>
      <c r="G25">
        <f t="shared" si="6"/>
        <v>7741.6999999999971</v>
      </c>
      <c r="H25">
        <f t="shared" si="6"/>
        <v>11004.8</v>
      </c>
      <c r="I25">
        <f t="shared" si="6"/>
        <v>10782.5</v>
      </c>
      <c r="J25">
        <f t="shared" si="6"/>
        <v>13335.400000000001</v>
      </c>
      <c r="K25">
        <f t="shared" si="6"/>
        <v>12580</v>
      </c>
      <c r="L25">
        <f t="shared" si="6"/>
        <v>14807.599999999999</v>
      </c>
      <c r="M25">
        <f t="shared" si="6"/>
        <v>15516.599999999999</v>
      </c>
      <c r="N25">
        <f t="shared" si="0"/>
        <v>144625.1</v>
      </c>
    </row>
    <row r="28" spans="1:14" x14ac:dyDescent="0.3">
      <c r="A28" s="3" t="s">
        <v>87</v>
      </c>
      <c r="B28" s="1">
        <v>0.09</v>
      </c>
    </row>
    <row r="29" spans="1:14" x14ac:dyDescent="0.3">
      <c r="A29" s="3" t="s">
        <v>88</v>
      </c>
      <c r="B29" s="1">
        <v>0.02</v>
      </c>
    </row>
    <row r="31" spans="1:14" x14ac:dyDescent="0.3">
      <c r="A31" t="s">
        <v>73</v>
      </c>
      <c r="B31" s="1"/>
    </row>
    <row r="32" spans="1:14" x14ac:dyDescent="0.3">
      <c r="B32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15019-226E-4041-AE79-AA39E21E7440}">
  <dimension ref="A1:C9"/>
  <sheetViews>
    <sheetView workbookViewId="0">
      <selection activeCell="D17" sqref="D17"/>
    </sheetView>
  </sheetViews>
  <sheetFormatPr defaultRowHeight="14.4" x14ac:dyDescent="0.3"/>
  <cols>
    <col min="1" max="1" width="14" bestFit="1" customWidth="1"/>
  </cols>
  <sheetData>
    <row r="1" spans="1:3" x14ac:dyDescent="0.3">
      <c r="A1" s="2" t="s">
        <v>85</v>
      </c>
      <c r="B1" s="2"/>
      <c r="C1" s="2"/>
    </row>
    <row r="2" spans="1:3" x14ac:dyDescent="0.3">
      <c r="A2" s="3" t="s">
        <v>81</v>
      </c>
    </row>
    <row r="3" spans="1:3" x14ac:dyDescent="0.3">
      <c r="A3" t="s">
        <v>80</v>
      </c>
      <c r="B3">
        <v>89863</v>
      </c>
    </row>
    <row r="4" spans="1:3" x14ac:dyDescent="0.3">
      <c r="A4" t="s">
        <v>82</v>
      </c>
      <c r="B4">
        <v>13000</v>
      </c>
    </row>
    <row r="5" spans="1:3" x14ac:dyDescent="0.3">
      <c r="C5">
        <f>SUM(B3:B4)</f>
        <v>102863</v>
      </c>
    </row>
    <row r="6" spans="1:3" x14ac:dyDescent="0.3">
      <c r="A6" s="3" t="s">
        <v>83</v>
      </c>
    </row>
    <row r="7" spans="1:3" x14ac:dyDescent="0.3">
      <c r="A7" t="s">
        <v>86</v>
      </c>
      <c r="B7">
        <v>9884.93</v>
      </c>
    </row>
    <row r="8" spans="1:3" x14ac:dyDescent="0.3">
      <c r="C8">
        <f>B7</f>
        <v>9884.93</v>
      </c>
    </row>
    <row r="9" spans="1:3" x14ac:dyDescent="0.3">
      <c r="A9" s="3" t="s">
        <v>84</v>
      </c>
      <c r="C9">
        <f>C5-C8</f>
        <v>92978.07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Start Up Costs</vt:lpstr>
      <vt:lpstr>Income Y1</vt:lpstr>
      <vt:lpstr>Income Y2</vt:lpstr>
      <vt:lpstr>Income Y3</vt:lpstr>
      <vt:lpstr>Cash Flow Y1</vt:lpstr>
      <vt:lpstr>Cash Flow Y2</vt:lpstr>
      <vt:lpstr>Cash Flow Y3</vt:lpstr>
      <vt:lpstr>Balance Sheet Year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VISHANT DHUAN</dc:creator>
  <cp:lastModifiedBy>VISHANT DHUAN</cp:lastModifiedBy>
  <dcterms:created xsi:type="dcterms:W3CDTF">2025-11-05T21:12:54Z</dcterms:created>
  <dcterms:modified xsi:type="dcterms:W3CDTF">2025-11-20T00:06:29Z</dcterms:modified>
</cp:coreProperties>
</file>